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<sst xmlns="http://schemas.openxmlformats.org/spreadsheetml/2006/main" count="193" uniqueCount="107">
  <si>
    <t>The figures have not been audited.</t>
  </si>
  <si>
    <t>CONSOLIDATED INCOME STATEMENT</t>
  </si>
  <si>
    <t>(a)</t>
  </si>
  <si>
    <t>Turnover</t>
  </si>
  <si>
    <t>RM'000</t>
  </si>
  <si>
    <t>(b)</t>
  </si>
  <si>
    <t>Investment income</t>
  </si>
  <si>
    <t>Operating profit/ (loss) before</t>
  </si>
  <si>
    <t>interest on borrowings, depreciation</t>
  </si>
  <si>
    <t xml:space="preserve">and amortisation, exceptional items, </t>
  </si>
  <si>
    <t xml:space="preserve">income tax, minority interest and </t>
  </si>
  <si>
    <t>Interest on borrowings</t>
  </si>
  <si>
    <t>(c)</t>
  </si>
  <si>
    <t>Depreciation and amortisation</t>
  </si>
  <si>
    <t>(d)</t>
  </si>
  <si>
    <t>Exceptional items</t>
  </si>
  <si>
    <t>(e)</t>
  </si>
  <si>
    <t>Operating profit/(loss) after</t>
  </si>
  <si>
    <t xml:space="preserve">interest on borrowings, depreciation </t>
  </si>
  <si>
    <t>and amortisation and exceptional items</t>
  </si>
  <si>
    <t>but before income tax, minority interests</t>
  </si>
  <si>
    <t>and extraordinary items</t>
  </si>
  <si>
    <t>(f)</t>
  </si>
  <si>
    <t>Share in the results of associated companies</t>
  </si>
  <si>
    <t>(g)</t>
  </si>
  <si>
    <t>Profit/(loss) before taxation, minority</t>
  </si>
  <si>
    <t>interest and extraordinary items</t>
  </si>
  <si>
    <t>(h)</t>
  </si>
  <si>
    <t>Taxation</t>
  </si>
  <si>
    <t>(i)</t>
  </si>
  <si>
    <t>Profit/(loss) after taxation before</t>
  </si>
  <si>
    <t>deducting minority interest</t>
  </si>
  <si>
    <t>(ii)</t>
  </si>
  <si>
    <t>Less minority interest</t>
  </si>
  <si>
    <t>(j)</t>
  </si>
  <si>
    <t>Profit/(loss) after taxation attributable</t>
  </si>
  <si>
    <t>to members of the company</t>
  </si>
  <si>
    <t>INDIVIDUAL QUARTER</t>
  </si>
  <si>
    <t>extraordinary items</t>
  </si>
  <si>
    <t>(k)</t>
  </si>
  <si>
    <t>Extraordinary items</t>
  </si>
  <si>
    <t>Less minority interests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</si>
  <si>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</si>
  <si>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</si>
  <si>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</si>
  <si>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</si>
  <si>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</si>
  <si>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 company</t>
  </si>
  <si>
    <t>Earnings per share based on 2(j)above after</t>
  </si>
  <si>
    <t>ordinary shares) (sen)</t>
  </si>
  <si>
    <t>Basic (based on</t>
  </si>
  <si>
    <t>Fully diluted (based on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</si>
  <si>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</si>
  <si>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</si>
  <si>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</si>
  <si>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</si>
  <si>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</si>
  <si>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</si>
  <si>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</si>
  <si>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Short Term Investments</t>
  </si>
  <si>
    <t>Cash</t>
  </si>
  <si>
    <t>Current Liablilities</t>
  </si>
  <si>
    <t>Short Term Borrowings</t>
  </si>
  <si>
    <t>Trade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</si>
  <si>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</si>
  <si>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</si>
  <si>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</si>
  <si>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</si>
  <si>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</si>
  <si>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</si>
  <si>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</si>
  <si>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</si>
  <si>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</si>
  <si>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</si>
  <si>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</si>
  <si>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</si>
  <si>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</si>
  <si>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</si>
  <si>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AS AT END</t>
  </si>
  <si>
    <t>OF CURRENT</t>
  </si>
  <si>
    <t>QUARTER</t>
  </si>
  <si>
    <t>Others (Translation adjustment)</t>
  </si>
  <si>
    <t>Others</t>
  </si>
  <si>
    <t xml:space="preserve">AS AT </t>
  </si>
  <si>
    <t>PRECEDING</t>
  </si>
  <si>
    <t>FYE</t>
  </si>
  <si>
    <t>31/3/99</t>
  </si>
  <si>
    <t>Trade Debtors</t>
  </si>
  <si>
    <t>QUARTERLY REPORT</t>
  </si>
  <si>
    <t xml:space="preserve">deducting any provision for preference </t>
  </si>
  <si>
    <t>CURRENT YR</t>
  </si>
  <si>
    <t>TO DATE</t>
  </si>
  <si>
    <t>dividends, if any:- (sen)</t>
  </si>
  <si>
    <t>TENCO BERHAD</t>
  </si>
  <si>
    <t>Others Debtors &amp; prepayment</t>
  </si>
  <si>
    <t>Others - Dividend payable</t>
  </si>
  <si>
    <t>31/12/99</t>
  </si>
  <si>
    <t>Quarterly report on consolidated results for the financial quarter ended 31st December 1999.</t>
  </si>
  <si>
    <t>Other Creditors &amp; Accruals</t>
  </si>
  <si>
    <t>CUMULATIVE QUARTER</t>
  </si>
  <si>
    <t>RCR</t>
  </si>
  <si>
    <t>QCSB</t>
  </si>
  <si>
    <t>30/10 -31/12</t>
  </si>
  <si>
    <t>Quarter</t>
  </si>
  <si>
    <t>Accumulative</t>
  </si>
  <si>
    <t>Group</t>
  </si>
  <si>
    <t>B4  RCR &amp; QCSB</t>
  </si>
</sst>
</file>

<file path=xl/styles.xml><?xml version="1.0" encoding="utf-8"?>
<styleSheet xmlns="http://schemas.openxmlformats.org/spreadsheetml/2006/main">
  <numFmts count="1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6">
    <font>
      <sz val="10"/>
      <name val="Arial"/>
      <family val="0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0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0" xfId="15" applyNumberFormat="1" applyFont="1" applyAlignment="1">
      <alignment/>
    </xf>
    <xf numFmtId="173" fontId="3" fillId="0" borderId="4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1" fontId="3" fillId="0" borderId="0" xfId="15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 quotePrefix="1">
      <alignment/>
    </xf>
    <xf numFmtId="173" fontId="3" fillId="0" borderId="0" xfId="15" applyNumberFormat="1" applyFont="1" applyBorder="1" applyAlignment="1">
      <alignment/>
    </xf>
    <xf numFmtId="171" fontId="3" fillId="0" borderId="0" xfId="15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1" fontId="3" fillId="0" borderId="0" xfId="15" applyFont="1" applyAlignment="1">
      <alignment/>
    </xf>
    <xf numFmtId="171" fontId="3" fillId="0" borderId="0" xfId="15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519"/>
  <sheetViews>
    <sheetView tabSelected="1" zoomScale="75" zoomScaleNormal="75" workbookViewId="0" topLeftCell="A1">
      <selection activeCell="M27" sqref="M27"/>
    </sheetView>
  </sheetViews>
  <sheetFormatPr defaultColWidth="9.140625" defaultRowHeight="12.75"/>
  <cols>
    <col min="1" max="1" width="3.00390625" style="0" customWidth="1"/>
    <col min="2" max="2" width="4.57421875" style="0" customWidth="1"/>
    <col min="3" max="3" width="6.00390625" style="0" customWidth="1"/>
    <col min="7" max="7" width="10.7109375" style="0" customWidth="1"/>
    <col min="8" max="8" width="13.7109375" style="0" customWidth="1"/>
    <col min="9" max="9" width="2.8515625" style="0" customWidth="1"/>
    <col min="10" max="10" width="3.140625" style="0" customWidth="1"/>
    <col min="11" max="11" width="14.7109375" style="0" customWidth="1"/>
    <col min="12" max="12" width="5.57421875" style="0" customWidth="1"/>
    <col min="13" max="13" width="13.7109375" style="0" customWidth="1"/>
  </cols>
  <sheetData>
    <row r="1" spans="1:13" ht="12.75">
      <c r="A1" s="21" t="s">
        <v>88</v>
      </c>
      <c r="B1" s="5"/>
      <c r="C1" s="5"/>
      <c r="D1" s="5"/>
      <c r="E1" s="5"/>
      <c r="F1" s="5"/>
      <c r="G1" s="5"/>
      <c r="H1" s="5"/>
      <c r="I1" s="5"/>
      <c r="J1" s="5"/>
      <c r="L1" s="21" t="s">
        <v>93</v>
      </c>
      <c r="M1" s="21"/>
    </row>
    <row r="2" spans="1:13" ht="12.75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21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"/>
      <c r="B6" s="5"/>
      <c r="C6" s="5"/>
      <c r="D6" s="5"/>
      <c r="E6" s="5"/>
      <c r="F6" s="5"/>
      <c r="G6" s="5"/>
      <c r="H6" s="5"/>
      <c r="I6" s="5"/>
      <c r="J6" s="5"/>
      <c r="K6" s="28"/>
      <c r="L6" s="28"/>
      <c r="M6" s="28"/>
    </row>
    <row r="7" spans="1:13" ht="12.75">
      <c r="A7" s="5"/>
      <c r="B7" s="5"/>
      <c r="C7" s="5"/>
      <c r="D7" s="5"/>
      <c r="E7" s="5"/>
      <c r="F7" s="5"/>
      <c r="G7" s="36" t="s">
        <v>37</v>
      </c>
      <c r="H7" s="36"/>
      <c r="I7" s="5"/>
      <c r="J7" s="5"/>
      <c r="K7" s="37" t="s">
        <v>99</v>
      </c>
      <c r="L7" s="37"/>
      <c r="M7" s="37"/>
    </row>
    <row r="8" spans="1:13" ht="12.75">
      <c r="A8" s="5"/>
      <c r="B8" s="5"/>
      <c r="C8" s="5"/>
      <c r="D8" s="5"/>
      <c r="E8" s="5"/>
      <c r="F8" s="5"/>
      <c r="G8" s="5"/>
      <c r="H8" s="26" t="s">
        <v>90</v>
      </c>
      <c r="I8" s="5"/>
      <c r="J8" s="5"/>
      <c r="K8" s="26" t="s">
        <v>90</v>
      </c>
      <c r="L8" s="5"/>
      <c r="M8" s="26"/>
    </row>
    <row r="9" spans="1:13" ht="12.75">
      <c r="A9" s="5"/>
      <c r="B9" s="5"/>
      <c r="C9" s="5"/>
      <c r="D9" s="5"/>
      <c r="E9" s="5"/>
      <c r="F9" s="5"/>
      <c r="G9" s="6"/>
      <c r="H9" s="26" t="s">
        <v>80</v>
      </c>
      <c r="I9" s="5"/>
      <c r="J9" s="5"/>
      <c r="K9" s="26" t="s">
        <v>91</v>
      </c>
      <c r="L9" s="5"/>
      <c r="M9" s="26"/>
    </row>
    <row r="10" spans="1:13" ht="12.75">
      <c r="A10" s="5"/>
      <c r="B10" s="5"/>
      <c r="C10" s="5"/>
      <c r="D10" s="5"/>
      <c r="E10" s="5"/>
      <c r="F10" s="5"/>
      <c r="G10" s="5"/>
      <c r="H10" s="27" t="s">
        <v>96</v>
      </c>
      <c r="I10" s="5"/>
      <c r="J10" s="5"/>
      <c r="K10" s="27" t="s">
        <v>96</v>
      </c>
      <c r="L10" s="5"/>
      <c r="M10" s="27"/>
    </row>
    <row r="11" spans="1:13" ht="12.75">
      <c r="A11" s="5"/>
      <c r="B11" s="5"/>
      <c r="C11" s="5"/>
      <c r="D11" s="5"/>
      <c r="E11" s="5"/>
      <c r="F11" s="5"/>
      <c r="G11" s="5"/>
      <c r="H11" s="27" t="s">
        <v>4</v>
      </c>
      <c r="I11" s="5"/>
      <c r="J11" s="5"/>
      <c r="K11" s="27" t="s">
        <v>4</v>
      </c>
      <c r="L11" s="5"/>
      <c r="M11" s="27"/>
    </row>
    <row r="12" spans="1:13" ht="12.75">
      <c r="A12" s="5"/>
      <c r="B12" s="5"/>
      <c r="C12" s="5"/>
      <c r="D12" s="5"/>
      <c r="E12" s="5"/>
      <c r="F12" s="5"/>
      <c r="G12" s="5"/>
      <c r="H12" s="7"/>
      <c r="I12" s="5"/>
      <c r="J12" s="5"/>
      <c r="K12" s="8"/>
      <c r="L12" s="5"/>
      <c r="M12" s="8"/>
    </row>
    <row r="13" spans="1:30" ht="12.75">
      <c r="A13" s="5">
        <v>1</v>
      </c>
      <c r="B13" s="22" t="s">
        <v>2</v>
      </c>
      <c r="C13" s="15" t="s">
        <v>3</v>
      </c>
      <c r="D13" s="5"/>
      <c r="E13" s="5"/>
      <c r="F13" s="5"/>
      <c r="G13" s="5"/>
      <c r="H13" s="24">
        <f>34014-21354</f>
        <v>12660</v>
      </c>
      <c r="I13" s="5"/>
      <c r="J13" s="5"/>
      <c r="K13" s="24">
        <f>34234-220</f>
        <v>34014</v>
      </c>
      <c r="L13" s="9"/>
      <c r="M13" s="2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>
      <c r="A14" s="5"/>
      <c r="B14" s="5"/>
      <c r="C14" s="5"/>
      <c r="D14" s="5"/>
      <c r="E14" s="5"/>
      <c r="F14" s="5"/>
      <c r="G14" s="5"/>
      <c r="H14" s="10"/>
      <c r="I14" s="5"/>
      <c r="J14" s="5"/>
      <c r="K14" s="10"/>
      <c r="L14" s="9"/>
      <c r="M14" s="1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>
      <c r="A15" s="5"/>
      <c r="B15" s="22" t="s">
        <v>5</v>
      </c>
      <c r="C15" s="15" t="s">
        <v>6</v>
      </c>
      <c r="D15" s="5"/>
      <c r="E15" s="5"/>
      <c r="F15" s="5"/>
      <c r="G15" s="5"/>
      <c r="H15" s="24">
        <f>243-169</f>
        <v>74</v>
      </c>
      <c r="I15" s="5"/>
      <c r="J15" s="5"/>
      <c r="K15" s="24">
        <v>243</v>
      </c>
      <c r="L15" s="9"/>
      <c r="M15" s="2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>
      <c r="A16" s="5"/>
      <c r="B16" s="5"/>
      <c r="C16" s="5"/>
      <c r="D16" s="5"/>
      <c r="E16" s="5"/>
      <c r="F16" s="5"/>
      <c r="G16" s="5"/>
      <c r="H16" s="10"/>
      <c r="I16" s="5"/>
      <c r="J16" s="5"/>
      <c r="K16" s="10"/>
      <c r="L16" s="9"/>
      <c r="M16" s="1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>
      <c r="A17" s="5">
        <v>2</v>
      </c>
      <c r="B17" s="22" t="s">
        <v>2</v>
      </c>
      <c r="C17" s="15" t="s">
        <v>7</v>
      </c>
      <c r="D17" s="15"/>
      <c r="E17" s="15"/>
      <c r="F17" s="15"/>
      <c r="G17" s="5"/>
      <c r="H17" s="24">
        <f>1690-968</f>
        <v>722</v>
      </c>
      <c r="I17" s="5"/>
      <c r="J17" s="5"/>
      <c r="K17" s="24">
        <v>1690</v>
      </c>
      <c r="L17" s="9"/>
      <c r="M17" s="2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>
      <c r="A18" s="5"/>
      <c r="B18" s="5"/>
      <c r="C18" s="15" t="s">
        <v>8</v>
      </c>
      <c r="D18" s="15"/>
      <c r="E18" s="15"/>
      <c r="F18" s="15"/>
      <c r="G18" s="5"/>
      <c r="H18" s="10"/>
      <c r="I18" s="5"/>
      <c r="J18" s="5"/>
      <c r="K18" s="10"/>
      <c r="L18" s="9"/>
      <c r="M18" s="1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>
      <c r="A19" s="5"/>
      <c r="B19" s="5"/>
      <c r="C19" s="15" t="s">
        <v>9</v>
      </c>
      <c r="D19" s="15"/>
      <c r="E19" s="15"/>
      <c r="F19" s="15"/>
      <c r="G19" s="5"/>
      <c r="H19" s="10"/>
      <c r="I19" s="5"/>
      <c r="J19" s="5"/>
      <c r="K19" s="10"/>
      <c r="L19" s="9"/>
      <c r="M19" s="1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>
      <c r="A20" s="5"/>
      <c r="B20" s="5"/>
      <c r="C20" s="15" t="s">
        <v>10</v>
      </c>
      <c r="D20" s="15"/>
      <c r="E20" s="15"/>
      <c r="F20" s="15"/>
      <c r="G20" s="5"/>
      <c r="H20" s="10"/>
      <c r="I20" s="5"/>
      <c r="J20" s="5"/>
      <c r="K20" s="10"/>
      <c r="L20" s="9"/>
      <c r="M20" s="1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>
      <c r="A21" s="5"/>
      <c r="B21" s="5"/>
      <c r="C21" s="15" t="s">
        <v>38</v>
      </c>
      <c r="D21" s="15"/>
      <c r="E21" s="15"/>
      <c r="F21" s="15"/>
      <c r="G21" s="5"/>
      <c r="H21" s="10"/>
      <c r="I21" s="5"/>
      <c r="J21" s="5"/>
      <c r="K21" s="10"/>
      <c r="L21" s="9"/>
      <c r="M21" s="1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>
      <c r="A22" s="5"/>
      <c r="B22" s="5"/>
      <c r="C22" s="15"/>
      <c r="D22" s="15"/>
      <c r="E22" s="15"/>
      <c r="F22" s="15"/>
      <c r="G22" s="5"/>
      <c r="H22" s="10"/>
      <c r="I22" s="5"/>
      <c r="J22" s="5"/>
      <c r="K22" s="10"/>
      <c r="L22" s="9"/>
      <c r="M22" s="1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>
      <c r="A23" s="5"/>
      <c r="B23" s="22" t="s">
        <v>5</v>
      </c>
      <c r="C23" s="15" t="s">
        <v>11</v>
      </c>
      <c r="D23" s="15"/>
      <c r="E23" s="15"/>
      <c r="F23" s="15"/>
      <c r="G23" s="5"/>
      <c r="H23" s="24">
        <f>3432-2367</f>
        <v>1065</v>
      </c>
      <c r="I23" s="5"/>
      <c r="J23" s="5"/>
      <c r="K23" s="24">
        <v>3432</v>
      </c>
      <c r="L23" s="9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>
      <c r="A24" s="5"/>
      <c r="B24" s="5"/>
      <c r="C24" s="5"/>
      <c r="D24" s="5"/>
      <c r="E24" s="5"/>
      <c r="F24" s="5"/>
      <c r="G24" s="5"/>
      <c r="H24" s="10"/>
      <c r="I24" s="5"/>
      <c r="J24" s="5"/>
      <c r="K24" s="10"/>
      <c r="L24" s="9"/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>
      <c r="A25" s="5"/>
      <c r="B25" s="22" t="s">
        <v>12</v>
      </c>
      <c r="C25" s="15" t="s">
        <v>13</v>
      </c>
      <c r="D25" s="15"/>
      <c r="E25" s="15"/>
      <c r="F25" s="5"/>
      <c r="G25" s="5"/>
      <c r="H25" s="24">
        <f>550-367</f>
        <v>183</v>
      </c>
      <c r="I25" s="5"/>
      <c r="J25" s="5"/>
      <c r="K25" s="24">
        <v>570</v>
      </c>
      <c r="L25" s="9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>
      <c r="A26" s="5"/>
      <c r="B26" s="5"/>
      <c r="C26" s="15"/>
      <c r="D26" s="15"/>
      <c r="E26" s="15"/>
      <c r="F26" s="5"/>
      <c r="G26" s="5"/>
      <c r="H26" s="10"/>
      <c r="I26" s="5"/>
      <c r="J26" s="5"/>
      <c r="K26" s="10"/>
      <c r="L26" s="9"/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>
      <c r="A27" s="5"/>
      <c r="B27" s="22" t="s">
        <v>14</v>
      </c>
      <c r="C27" s="15" t="s">
        <v>15</v>
      </c>
      <c r="D27" s="15"/>
      <c r="E27" s="15"/>
      <c r="F27" s="5"/>
      <c r="G27" s="5"/>
      <c r="H27" s="10">
        <v>0</v>
      </c>
      <c r="I27" s="5"/>
      <c r="J27" s="5"/>
      <c r="K27" s="10">
        <v>0</v>
      </c>
      <c r="L27" s="9"/>
      <c r="M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>
      <c r="A28" s="5"/>
      <c r="B28" s="5"/>
      <c r="C28" s="5"/>
      <c r="D28" s="5"/>
      <c r="E28" s="5"/>
      <c r="F28" s="5"/>
      <c r="G28" s="5"/>
      <c r="H28" s="10"/>
      <c r="I28" s="5"/>
      <c r="J28" s="5"/>
      <c r="K28" s="10"/>
      <c r="L28" s="9"/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>
      <c r="A29" s="5"/>
      <c r="B29" s="22" t="s">
        <v>16</v>
      </c>
      <c r="C29" s="15" t="s">
        <v>17</v>
      </c>
      <c r="D29" s="15"/>
      <c r="E29" s="15"/>
      <c r="F29" s="15"/>
      <c r="G29" s="5"/>
      <c r="H29" s="24">
        <f>+H17-H23-H25</f>
        <v>-526</v>
      </c>
      <c r="I29" s="5"/>
      <c r="J29" s="5"/>
      <c r="K29" s="24">
        <f>+K17-K23-K25</f>
        <v>-2312</v>
      </c>
      <c r="L29" s="9"/>
      <c r="M29" s="2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>
      <c r="A30" s="5"/>
      <c r="B30" s="5"/>
      <c r="C30" s="15" t="s">
        <v>18</v>
      </c>
      <c r="D30" s="15"/>
      <c r="E30" s="15"/>
      <c r="F30" s="15"/>
      <c r="G30" s="5"/>
      <c r="H30" s="10"/>
      <c r="I30" s="5"/>
      <c r="J30" s="5"/>
      <c r="K30" s="10"/>
      <c r="L30" s="9"/>
      <c r="M30" s="1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>
      <c r="A31" s="5"/>
      <c r="B31" s="5"/>
      <c r="C31" s="15" t="s">
        <v>19</v>
      </c>
      <c r="D31" s="15"/>
      <c r="E31" s="15"/>
      <c r="F31" s="15"/>
      <c r="G31" s="5"/>
      <c r="H31" s="10"/>
      <c r="I31" s="5"/>
      <c r="J31" s="5"/>
      <c r="K31" s="10"/>
      <c r="L31" s="9"/>
      <c r="M31" s="1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>
      <c r="A32" s="5"/>
      <c r="B32" s="5"/>
      <c r="C32" s="15" t="s">
        <v>20</v>
      </c>
      <c r="D32" s="15"/>
      <c r="E32" s="15"/>
      <c r="F32" s="15"/>
      <c r="G32" s="5"/>
      <c r="H32" s="10"/>
      <c r="I32" s="5"/>
      <c r="J32" s="5"/>
      <c r="K32" s="10"/>
      <c r="L32" s="9"/>
      <c r="M32" s="1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>
      <c r="A33" s="5"/>
      <c r="B33" s="5"/>
      <c r="C33" s="15" t="s">
        <v>21</v>
      </c>
      <c r="D33" s="15"/>
      <c r="E33" s="15"/>
      <c r="F33" s="15"/>
      <c r="G33" s="5"/>
      <c r="H33" s="10"/>
      <c r="I33" s="5"/>
      <c r="J33" s="5"/>
      <c r="K33" s="10"/>
      <c r="L33" s="9"/>
      <c r="M33" s="1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>
      <c r="A34" s="5"/>
      <c r="B34" s="5"/>
      <c r="C34" s="5"/>
      <c r="D34" s="5"/>
      <c r="E34" s="5"/>
      <c r="F34" s="5"/>
      <c r="G34" s="5"/>
      <c r="H34" s="10"/>
      <c r="I34" s="5"/>
      <c r="J34" s="5"/>
      <c r="K34" s="10"/>
      <c r="L34" s="9"/>
      <c r="M34" s="1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>
      <c r="A35" s="5"/>
      <c r="B35" s="22" t="s">
        <v>22</v>
      </c>
      <c r="C35" s="15" t="s">
        <v>23</v>
      </c>
      <c r="D35" s="15"/>
      <c r="E35" s="15"/>
      <c r="F35" s="15"/>
      <c r="G35" s="15"/>
      <c r="H35" s="10">
        <v>0</v>
      </c>
      <c r="I35" s="5"/>
      <c r="J35" s="5"/>
      <c r="K35" s="10">
        <v>0</v>
      </c>
      <c r="L35" s="9"/>
      <c r="M35" s="1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>
      <c r="A36" s="5"/>
      <c r="B36" s="5"/>
      <c r="C36" s="15"/>
      <c r="D36" s="15"/>
      <c r="E36" s="15"/>
      <c r="F36" s="15"/>
      <c r="G36" s="15"/>
      <c r="H36" s="10"/>
      <c r="I36" s="5"/>
      <c r="J36" s="5"/>
      <c r="K36" s="10"/>
      <c r="L36" s="9"/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>
      <c r="A37" s="5"/>
      <c r="B37" s="22" t="s">
        <v>24</v>
      </c>
      <c r="C37" s="15" t="s">
        <v>25</v>
      </c>
      <c r="D37" s="15"/>
      <c r="E37" s="15"/>
      <c r="F37" s="15"/>
      <c r="G37" s="15"/>
      <c r="H37" s="24">
        <f>+H29+H35</f>
        <v>-526</v>
      </c>
      <c r="I37" s="5"/>
      <c r="J37" s="5"/>
      <c r="K37" s="24">
        <f>+K29+K35</f>
        <v>-2312</v>
      </c>
      <c r="L37" s="9"/>
      <c r="M37" s="2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>
      <c r="A38" s="5"/>
      <c r="B38" s="5"/>
      <c r="C38" s="15" t="s">
        <v>26</v>
      </c>
      <c r="D38" s="15"/>
      <c r="E38" s="15"/>
      <c r="F38" s="15"/>
      <c r="G38" s="15"/>
      <c r="H38" s="10"/>
      <c r="I38" s="5"/>
      <c r="J38" s="5"/>
      <c r="K38" s="10"/>
      <c r="L38" s="9"/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>
      <c r="A39" s="5"/>
      <c r="B39" s="5"/>
      <c r="C39" s="15"/>
      <c r="D39" s="15"/>
      <c r="E39" s="15"/>
      <c r="F39" s="15"/>
      <c r="G39" s="15"/>
      <c r="H39" s="10"/>
      <c r="I39" s="5"/>
      <c r="J39" s="5"/>
      <c r="K39" s="10"/>
      <c r="L39" s="9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>
      <c r="A40" s="5"/>
      <c r="B40" s="22" t="s">
        <v>27</v>
      </c>
      <c r="C40" s="15" t="s">
        <v>28</v>
      </c>
      <c r="D40" s="15"/>
      <c r="E40" s="15"/>
      <c r="F40" s="15"/>
      <c r="G40" s="15"/>
      <c r="H40" s="24">
        <v>-11</v>
      </c>
      <c r="I40" s="5"/>
      <c r="J40" s="5"/>
      <c r="K40" s="24">
        <v>-11</v>
      </c>
      <c r="L40" s="9"/>
      <c r="M40" s="2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>
      <c r="A41" s="5"/>
      <c r="B41" s="5"/>
      <c r="C41" s="15"/>
      <c r="D41" s="15"/>
      <c r="E41" s="15"/>
      <c r="F41" s="15"/>
      <c r="G41" s="15"/>
      <c r="H41" s="10"/>
      <c r="I41" s="5"/>
      <c r="J41" s="5"/>
      <c r="K41" s="10"/>
      <c r="L41" s="9"/>
      <c r="M41" s="1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>
      <c r="A42" s="5"/>
      <c r="B42" s="22" t="s">
        <v>29</v>
      </c>
      <c r="C42" s="23" t="s">
        <v>29</v>
      </c>
      <c r="D42" s="15" t="s">
        <v>30</v>
      </c>
      <c r="E42" s="15"/>
      <c r="F42" s="15"/>
      <c r="G42" s="15"/>
      <c r="H42" s="24">
        <f>+H37+H40</f>
        <v>-537</v>
      </c>
      <c r="I42" s="5"/>
      <c r="J42" s="5"/>
      <c r="K42" s="24">
        <f>+K37+K40</f>
        <v>-2323</v>
      </c>
      <c r="L42" s="9"/>
      <c r="M42" s="24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>
      <c r="A43" s="5"/>
      <c r="B43" s="5"/>
      <c r="C43" s="15"/>
      <c r="D43" s="15" t="s">
        <v>31</v>
      </c>
      <c r="E43" s="15"/>
      <c r="F43" s="15"/>
      <c r="G43" s="15"/>
      <c r="H43" s="10"/>
      <c r="I43" s="5"/>
      <c r="J43" s="5"/>
      <c r="K43" s="10"/>
      <c r="L43" s="9"/>
      <c r="M43" s="1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>
      <c r="A44" s="5"/>
      <c r="B44" s="5"/>
      <c r="C44" s="23" t="s">
        <v>32</v>
      </c>
      <c r="D44" s="15" t="s">
        <v>33</v>
      </c>
      <c r="E44" s="15"/>
      <c r="F44" s="15"/>
      <c r="G44" s="15"/>
      <c r="H44" s="10">
        <v>0</v>
      </c>
      <c r="I44" s="5"/>
      <c r="J44" s="5"/>
      <c r="K44" s="10">
        <v>0</v>
      </c>
      <c r="L44" s="9"/>
      <c r="M44" s="1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>
      <c r="A45" s="5"/>
      <c r="B45" s="5"/>
      <c r="C45" s="15"/>
      <c r="D45" s="15"/>
      <c r="E45" s="15"/>
      <c r="F45" s="15"/>
      <c r="G45" s="15"/>
      <c r="H45" s="10"/>
      <c r="I45" s="5"/>
      <c r="J45" s="5"/>
      <c r="K45" s="10"/>
      <c r="L45" s="9"/>
      <c r="M45" s="1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>
      <c r="A46" s="5"/>
      <c r="B46" s="22" t="s">
        <v>34</v>
      </c>
      <c r="C46" s="15" t="s">
        <v>35</v>
      </c>
      <c r="D46" s="15"/>
      <c r="E46" s="15"/>
      <c r="F46" s="15"/>
      <c r="G46" s="15"/>
      <c r="H46" s="24">
        <f>+H42</f>
        <v>-537</v>
      </c>
      <c r="I46" s="5"/>
      <c r="J46" s="5"/>
      <c r="K46" s="24">
        <f>+K42</f>
        <v>-2323</v>
      </c>
      <c r="L46" s="9"/>
      <c r="M46" s="2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>
      <c r="A47" s="5"/>
      <c r="B47" s="5"/>
      <c r="C47" s="15" t="s">
        <v>36</v>
      </c>
      <c r="D47" s="15"/>
      <c r="E47" s="15"/>
      <c r="F47" s="15"/>
      <c r="G47" s="15"/>
      <c r="H47" s="10"/>
      <c r="I47" s="5"/>
      <c r="J47" s="5"/>
      <c r="K47" s="10"/>
      <c r="L47" s="9"/>
      <c r="M47" s="1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>
      <c r="A48" s="5"/>
      <c r="B48" s="5"/>
      <c r="C48" s="5"/>
      <c r="D48" s="5"/>
      <c r="E48" s="5"/>
      <c r="F48" s="5"/>
      <c r="G48" s="5"/>
      <c r="H48" s="10"/>
      <c r="I48" s="5"/>
      <c r="J48" s="5"/>
      <c r="K48" s="10"/>
      <c r="L48" s="9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>
      <c r="A49" s="5"/>
      <c r="B49" s="22" t="s">
        <v>39</v>
      </c>
      <c r="C49" s="23" t="s">
        <v>29</v>
      </c>
      <c r="D49" s="15" t="s">
        <v>40</v>
      </c>
      <c r="E49" s="15"/>
      <c r="F49" s="15"/>
      <c r="G49" s="15"/>
      <c r="H49" s="10">
        <v>0</v>
      </c>
      <c r="I49" s="5"/>
      <c r="J49" s="5"/>
      <c r="K49" s="10">
        <v>0</v>
      </c>
      <c r="L49" s="9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>
      <c r="A50" s="5"/>
      <c r="B50" s="5"/>
      <c r="C50" s="23" t="s">
        <v>32</v>
      </c>
      <c r="D50" s="15" t="s">
        <v>41</v>
      </c>
      <c r="E50" s="15"/>
      <c r="F50" s="15"/>
      <c r="G50" s="15"/>
      <c r="H50" s="10">
        <v>0</v>
      </c>
      <c r="I50" s="5"/>
      <c r="J50" s="5"/>
      <c r="K50" s="10">
        <v>0</v>
      </c>
      <c r="L50" s="9"/>
      <c r="M50" s="1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>
      <c r="A51" s="5"/>
      <c r="B51" s="5"/>
      <c r="C51" s="23" t="s">
        <v>42</v>
      </c>
      <c r="D51" s="15" t="s">
        <v>43</v>
      </c>
      <c r="E51" s="15"/>
      <c r="F51" s="15"/>
      <c r="G51" s="15"/>
      <c r="H51" s="10">
        <v>0</v>
      </c>
      <c r="I51" s="5"/>
      <c r="J51" s="5"/>
      <c r="K51" s="10">
        <v>0</v>
      </c>
      <c r="L51" s="9"/>
      <c r="M51" s="1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>
      <c r="A52" s="5"/>
      <c r="B52" s="5"/>
      <c r="C52" s="15"/>
      <c r="D52" s="15" t="s">
        <v>44</v>
      </c>
      <c r="E52" s="15"/>
      <c r="F52" s="15"/>
      <c r="G52" s="15"/>
      <c r="H52" s="10"/>
      <c r="I52" s="5"/>
      <c r="J52" s="5"/>
      <c r="K52" s="10"/>
      <c r="L52" s="9"/>
      <c r="M52" s="1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>
      <c r="A53" s="5"/>
      <c r="B53" s="5"/>
      <c r="C53" s="15"/>
      <c r="D53" s="15"/>
      <c r="E53" s="15"/>
      <c r="F53" s="15"/>
      <c r="G53" s="15"/>
      <c r="H53" s="10"/>
      <c r="I53" s="5"/>
      <c r="J53" s="5"/>
      <c r="K53" s="10"/>
      <c r="L53" s="9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>
      <c r="A54" s="5"/>
      <c r="B54" s="22" t="s">
        <v>45</v>
      </c>
      <c r="C54" s="15" t="s">
        <v>46</v>
      </c>
      <c r="D54" s="15"/>
      <c r="E54" s="15"/>
      <c r="F54" s="15"/>
      <c r="G54" s="15"/>
      <c r="H54" s="24">
        <f>+H46</f>
        <v>-537</v>
      </c>
      <c r="I54" s="5"/>
      <c r="J54" s="5"/>
      <c r="K54" s="24">
        <f>+K46</f>
        <v>-2323</v>
      </c>
      <c r="L54" s="9"/>
      <c r="M54" s="24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>
      <c r="A55" s="5"/>
      <c r="B55" s="5"/>
      <c r="C55" s="15" t="s">
        <v>47</v>
      </c>
      <c r="D55" s="15"/>
      <c r="E55" s="15"/>
      <c r="F55" s="15"/>
      <c r="G55" s="15"/>
      <c r="H55" s="10"/>
      <c r="I55" s="5"/>
      <c r="J55" s="5"/>
      <c r="K55" s="10"/>
      <c r="L55" s="9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>
      <c r="A56" s="5"/>
      <c r="B56" s="5"/>
      <c r="C56" s="15"/>
      <c r="D56" s="15"/>
      <c r="E56" s="15"/>
      <c r="F56" s="15"/>
      <c r="G56" s="15"/>
      <c r="H56" s="10"/>
      <c r="I56" s="5"/>
      <c r="J56" s="5"/>
      <c r="K56" s="10"/>
      <c r="L56" s="9"/>
      <c r="M56" s="1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>
      <c r="A57" s="5">
        <v>3</v>
      </c>
      <c r="B57" s="22" t="s">
        <v>2</v>
      </c>
      <c r="C57" s="15" t="s">
        <v>48</v>
      </c>
      <c r="D57" s="15"/>
      <c r="E57" s="15"/>
      <c r="F57" s="15"/>
      <c r="G57" s="15"/>
      <c r="H57" s="10"/>
      <c r="I57" s="5"/>
      <c r="J57" s="5"/>
      <c r="K57" s="10"/>
      <c r="L57" s="9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"/>
      <c r="B58" s="5"/>
      <c r="C58" s="15" t="s">
        <v>89</v>
      </c>
      <c r="D58" s="15"/>
      <c r="E58" s="15"/>
      <c r="F58" s="15"/>
      <c r="G58" s="15"/>
      <c r="H58" s="25">
        <f>+H46/18000*100</f>
        <v>-2.9833333333333334</v>
      </c>
      <c r="I58" s="5"/>
      <c r="J58" s="5"/>
      <c r="K58" s="25">
        <f>+K46/18000*100</f>
        <v>-12.905555555555557</v>
      </c>
      <c r="L58" s="9"/>
      <c r="M58" s="25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"/>
      <c r="B59" s="5"/>
      <c r="C59" s="15" t="s">
        <v>92</v>
      </c>
      <c r="D59" s="15"/>
      <c r="E59" s="15"/>
      <c r="F59" s="15"/>
      <c r="G59" s="15"/>
      <c r="H59" s="25"/>
      <c r="I59" s="5"/>
      <c r="J59" s="5"/>
      <c r="K59" s="24"/>
      <c r="L59" s="9"/>
      <c r="M59" s="25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>
      <c r="A60" s="5"/>
      <c r="B60" s="5"/>
      <c r="C60" s="23" t="s">
        <v>29</v>
      </c>
      <c r="D60" s="15" t="s">
        <v>50</v>
      </c>
      <c r="E60" s="15"/>
      <c r="F60" s="22"/>
      <c r="G60" s="5"/>
      <c r="H60" s="25"/>
      <c r="I60" s="5"/>
      <c r="J60" s="5"/>
      <c r="K60" s="24"/>
      <c r="L60" s="9"/>
      <c r="M60" s="25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>
      <c r="A61" s="5"/>
      <c r="B61" s="5"/>
      <c r="C61" s="15"/>
      <c r="D61" s="15" t="s">
        <v>49</v>
      </c>
      <c r="E61" s="15"/>
      <c r="F61" s="5"/>
      <c r="G61" s="5"/>
      <c r="H61" s="25">
        <f>+H46/18000*100</f>
        <v>-2.9833333333333334</v>
      </c>
      <c r="I61" s="5"/>
      <c r="J61" s="5"/>
      <c r="K61" s="25">
        <f>+K46/18000*100</f>
        <v>-12.905555555555557</v>
      </c>
      <c r="L61" s="9"/>
      <c r="M61" s="2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5"/>
      <c r="B62" s="5"/>
      <c r="C62" s="23" t="s">
        <v>32</v>
      </c>
      <c r="D62" s="15" t="s">
        <v>51</v>
      </c>
      <c r="E62" s="15"/>
      <c r="F62" s="5"/>
      <c r="G62" s="5"/>
      <c r="H62" s="4"/>
      <c r="I62" s="5"/>
      <c r="J62" s="5"/>
      <c r="K62" s="4"/>
      <c r="L62" s="9"/>
      <c r="M62" s="4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5"/>
      <c r="B63" s="5"/>
      <c r="C63" s="15"/>
      <c r="D63" s="15" t="s">
        <v>49</v>
      </c>
      <c r="E63" s="15"/>
      <c r="F63" s="5"/>
      <c r="G63" s="5"/>
      <c r="H63" s="25">
        <f>+H46/18000*100</f>
        <v>-2.9833333333333334</v>
      </c>
      <c r="I63" s="5"/>
      <c r="J63" s="5"/>
      <c r="K63" s="25">
        <f>+K46/18000*100</f>
        <v>-12.905555555555557</v>
      </c>
      <c r="L63" s="9"/>
      <c r="M63" s="2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>
      <c r="A64" s="5"/>
      <c r="B64" s="5"/>
      <c r="C64" s="5"/>
      <c r="D64" s="5"/>
      <c r="E64" s="5"/>
      <c r="F64" s="5"/>
      <c r="G64" s="5"/>
      <c r="H64" s="10"/>
      <c r="I64" s="5"/>
      <c r="J64" s="5"/>
      <c r="K64" s="10"/>
      <c r="L64" s="9"/>
      <c r="M64" s="1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>
      <c r="A65" s="5"/>
      <c r="B65" s="5"/>
      <c r="C65" s="5"/>
      <c r="D65" s="5"/>
      <c r="E65" s="5"/>
      <c r="F65" s="5"/>
      <c r="G65" s="5"/>
      <c r="H65" s="5"/>
      <c r="I65" s="9"/>
      <c r="J65" s="9"/>
      <c r="K65" s="9"/>
      <c r="L65" s="9"/>
      <c r="M65" s="9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>
      <c r="A66" s="5"/>
      <c r="B66" s="5"/>
      <c r="C66" s="5"/>
      <c r="D66" s="5"/>
      <c r="E66" s="5"/>
      <c r="F66" s="5"/>
      <c r="G66" s="5"/>
      <c r="H66" s="5"/>
      <c r="I66" s="9"/>
      <c r="J66" s="9"/>
      <c r="K66" s="9"/>
      <c r="L66" s="9"/>
      <c r="M66" s="9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>
      <c r="A67" s="5"/>
      <c r="B67" s="5"/>
      <c r="C67" s="5"/>
      <c r="D67" s="5"/>
      <c r="E67" s="5"/>
      <c r="F67" s="5"/>
      <c r="G67" s="5"/>
      <c r="H67" s="5"/>
      <c r="I67" s="9"/>
      <c r="J67" s="9"/>
      <c r="K67" s="9"/>
      <c r="L67" s="9"/>
      <c r="M67" s="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>
      <c r="A68" s="5"/>
      <c r="B68" s="5"/>
      <c r="C68" s="5"/>
      <c r="D68" s="5"/>
      <c r="E68" s="5"/>
      <c r="F68" s="5"/>
      <c r="G68" s="5"/>
      <c r="H68" s="5"/>
      <c r="I68" s="9"/>
      <c r="J68" s="9"/>
      <c r="K68" s="9"/>
      <c r="L68" s="9"/>
      <c r="M68" s="9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>
      <c r="A69" s="5"/>
      <c r="B69" s="5"/>
      <c r="C69" s="5"/>
      <c r="D69" s="5"/>
      <c r="E69" s="5"/>
      <c r="F69" s="5"/>
      <c r="G69" s="5"/>
      <c r="H69" s="5"/>
      <c r="I69" s="9"/>
      <c r="J69" s="9"/>
      <c r="K69" s="9"/>
      <c r="L69" s="9"/>
      <c r="M69" s="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>
      <c r="A70" s="5"/>
      <c r="B70" s="5"/>
      <c r="C70" s="5"/>
      <c r="D70" s="5"/>
      <c r="E70" s="5"/>
      <c r="F70" s="5"/>
      <c r="G70" s="5"/>
      <c r="H70" s="5"/>
      <c r="I70" s="9"/>
      <c r="J70" s="9"/>
      <c r="K70" s="9"/>
      <c r="L70" s="9"/>
      <c r="M70" s="9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>
      <c r="A71" s="5"/>
      <c r="B71" s="5"/>
      <c r="C71" s="5"/>
      <c r="D71" s="5"/>
      <c r="E71" s="5"/>
      <c r="F71" s="5"/>
      <c r="G71" s="5"/>
      <c r="H71" s="5"/>
      <c r="I71" s="9"/>
      <c r="J71" s="9"/>
      <c r="K71" s="9"/>
      <c r="L71" s="9"/>
      <c r="M71" s="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>
      <c r="A72" s="5"/>
      <c r="B72" s="5"/>
      <c r="C72" s="5"/>
      <c r="D72" s="5"/>
      <c r="E72" s="5"/>
      <c r="F72" s="5"/>
      <c r="G72" s="5"/>
      <c r="H72" s="5"/>
      <c r="I72" s="9"/>
      <c r="J72" s="9"/>
      <c r="K72" s="9"/>
      <c r="L72" s="9"/>
      <c r="M72" s="9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>
      <c r="A73" s="5"/>
      <c r="B73" s="5"/>
      <c r="C73" s="5"/>
      <c r="D73" s="5"/>
      <c r="E73" s="5"/>
      <c r="F73" s="5"/>
      <c r="G73" s="5"/>
      <c r="H73" s="5"/>
      <c r="I73" s="9"/>
      <c r="J73" s="9"/>
      <c r="K73" s="9"/>
      <c r="L73" s="9"/>
      <c r="M73" s="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>
      <c r="A74" s="5"/>
      <c r="B74" s="5"/>
      <c r="C74" s="5"/>
      <c r="D74" s="5"/>
      <c r="E74" s="5"/>
      <c r="F74" s="5"/>
      <c r="G74" s="5"/>
      <c r="H74" s="5"/>
      <c r="I74" s="9"/>
      <c r="J74" s="9"/>
      <c r="K74" s="9"/>
      <c r="L74" s="9"/>
      <c r="M74" s="9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>
      <c r="A75" s="5"/>
      <c r="B75" s="5"/>
      <c r="C75" s="5"/>
      <c r="D75" s="5"/>
      <c r="E75" s="5"/>
      <c r="F75" s="5"/>
      <c r="G75" s="5"/>
      <c r="H75" s="5"/>
      <c r="I75" s="9"/>
      <c r="J75" s="9"/>
      <c r="K75" s="9"/>
      <c r="L75" s="9"/>
      <c r="M75" s="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>
      <c r="A76" s="5"/>
      <c r="B76" s="5"/>
      <c r="C76" s="5"/>
      <c r="D76" s="5"/>
      <c r="E76" s="5"/>
      <c r="F76" s="5"/>
      <c r="G76" s="5"/>
      <c r="H76" s="5"/>
      <c r="I76" s="9"/>
      <c r="J76" s="9"/>
      <c r="K76" s="9"/>
      <c r="L76" s="9"/>
      <c r="M76" s="9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>
      <c r="A77" s="5"/>
      <c r="B77" s="5"/>
      <c r="C77" s="5"/>
      <c r="D77" s="5"/>
      <c r="E77" s="5"/>
      <c r="F77" s="5"/>
      <c r="G77" s="5"/>
      <c r="H77" s="5"/>
      <c r="I77" s="9"/>
      <c r="J77" s="9"/>
      <c r="K77" s="9"/>
      <c r="L77" s="9"/>
      <c r="M77" s="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>
      <c r="A78" s="5"/>
      <c r="B78" s="5"/>
      <c r="C78" s="5"/>
      <c r="D78" s="5"/>
      <c r="E78" s="5"/>
      <c r="F78" s="5"/>
      <c r="G78" s="5"/>
      <c r="H78" s="5"/>
      <c r="I78" s="9"/>
      <c r="J78" s="9"/>
      <c r="K78" s="9"/>
      <c r="L78" s="9"/>
      <c r="M78" s="9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2"/>
      <c r="J150" s="2"/>
      <c r="K150" s="2"/>
      <c r="L150" s="2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2"/>
      <c r="J151" s="2"/>
      <c r="K151" s="2"/>
      <c r="L151" s="2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2"/>
      <c r="J152" s="2"/>
      <c r="K152" s="2"/>
      <c r="L152" s="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2.75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  <c r="L196" s="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2.75">
      <c r="A197" s="1"/>
      <c r="B197" s="1"/>
      <c r="C197" s="1"/>
      <c r="D197" s="1"/>
      <c r="E197" s="1"/>
      <c r="F197" s="1"/>
      <c r="G197" s="1"/>
      <c r="H197" s="1"/>
      <c r="I197" s="2"/>
      <c r="J197" s="2"/>
      <c r="K197" s="2"/>
      <c r="L197" s="2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2.75">
      <c r="A198" s="1"/>
      <c r="B198" s="1"/>
      <c r="C198" s="1"/>
      <c r="D198" s="1"/>
      <c r="E198" s="1"/>
      <c r="F198" s="1"/>
      <c r="G198" s="1"/>
      <c r="H198" s="1"/>
      <c r="I198" s="2"/>
      <c r="J198" s="2"/>
      <c r="K198" s="2"/>
      <c r="L198" s="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2.75">
      <c r="A199" s="1"/>
      <c r="B199" s="1"/>
      <c r="C199" s="1"/>
      <c r="D199" s="1"/>
      <c r="E199" s="1"/>
      <c r="F199" s="1"/>
      <c r="G199" s="1"/>
      <c r="H199" s="1"/>
      <c r="I199" s="2"/>
      <c r="J199" s="2"/>
      <c r="K199" s="2"/>
      <c r="L199" s="2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2.75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2.75">
      <c r="A201" s="1"/>
      <c r="B201" s="1"/>
      <c r="C201" s="1"/>
      <c r="D201" s="1"/>
      <c r="E201" s="1"/>
      <c r="F201" s="1"/>
      <c r="G201" s="1"/>
      <c r="H201" s="1"/>
      <c r="I201" s="2"/>
      <c r="J201" s="2"/>
      <c r="K201" s="2"/>
      <c r="L201" s="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2.75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2.75">
      <c r="A203" s="1"/>
      <c r="B203" s="1"/>
      <c r="C203" s="1"/>
      <c r="D203" s="1"/>
      <c r="E203" s="1"/>
      <c r="F203" s="1"/>
      <c r="G203" s="1"/>
      <c r="H203" s="1"/>
      <c r="I203" s="2"/>
      <c r="J203" s="2"/>
      <c r="K203" s="2"/>
      <c r="L203" s="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2.75">
      <c r="A204" s="1"/>
      <c r="B204" s="1"/>
      <c r="C204" s="1"/>
      <c r="D204" s="1"/>
      <c r="E204" s="1"/>
      <c r="F204" s="1"/>
      <c r="G204" s="1"/>
      <c r="H204" s="1"/>
      <c r="I204" s="2"/>
      <c r="J204" s="2"/>
      <c r="K204" s="2"/>
      <c r="L204" s="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2.75">
      <c r="A205" s="1"/>
      <c r="B205" s="1"/>
      <c r="C205" s="1"/>
      <c r="D205" s="1"/>
      <c r="E205" s="1"/>
      <c r="F205" s="1"/>
      <c r="G205" s="1"/>
      <c r="H205" s="1"/>
      <c r="I205" s="2"/>
      <c r="J205" s="2"/>
      <c r="K205" s="2"/>
      <c r="L205" s="2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2.75">
      <c r="A206" s="1"/>
      <c r="B206" s="1"/>
      <c r="C206" s="1"/>
      <c r="D206" s="1"/>
      <c r="E206" s="1"/>
      <c r="F206" s="1"/>
      <c r="G206" s="1"/>
      <c r="H206" s="1"/>
      <c r="I206" s="2"/>
      <c r="J206" s="2"/>
      <c r="K206" s="2"/>
      <c r="L206" s="2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2.75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2.75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2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2.75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  <c r="L209" s="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2.75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2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2.75">
      <c r="A211" s="1"/>
      <c r="B211" s="1"/>
      <c r="C211" s="1"/>
      <c r="D211" s="1"/>
      <c r="E211" s="1"/>
      <c r="F211" s="1"/>
      <c r="G211" s="1"/>
      <c r="H211" s="1"/>
      <c r="I211" s="2"/>
      <c r="J211" s="2"/>
      <c r="K211" s="2"/>
      <c r="L211" s="2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2.75">
      <c r="A212" s="1"/>
      <c r="B212" s="1"/>
      <c r="C212" s="1"/>
      <c r="D212" s="1"/>
      <c r="E212" s="1"/>
      <c r="F212" s="1"/>
      <c r="G212" s="1"/>
      <c r="H212" s="1"/>
      <c r="I212" s="2"/>
      <c r="J212" s="2"/>
      <c r="K212" s="2"/>
      <c r="L212" s="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2.75">
      <c r="A213" s="1"/>
      <c r="B213" s="1"/>
      <c r="C213" s="1"/>
      <c r="D213" s="1"/>
      <c r="E213" s="1"/>
      <c r="F213" s="1"/>
      <c r="G213" s="1"/>
      <c r="H213" s="1"/>
      <c r="I213" s="2"/>
      <c r="J213" s="2"/>
      <c r="K213" s="2"/>
      <c r="L213" s="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2.75">
      <c r="A214" s="1"/>
      <c r="B214" s="1"/>
      <c r="C214" s="1"/>
      <c r="D214" s="1"/>
      <c r="E214" s="1"/>
      <c r="F214" s="1"/>
      <c r="G214" s="1"/>
      <c r="H214" s="1"/>
      <c r="I214" s="2"/>
      <c r="J214" s="2"/>
      <c r="K214" s="2"/>
      <c r="L214" s="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2.75">
      <c r="A215" s="1"/>
      <c r="B215" s="1"/>
      <c r="C215" s="1"/>
      <c r="D215" s="1"/>
      <c r="E215" s="1"/>
      <c r="F215" s="1"/>
      <c r="G215" s="1"/>
      <c r="H215" s="1"/>
      <c r="I215" s="2"/>
      <c r="J215" s="2"/>
      <c r="K215" s="2"/>
      <c r="L215" s="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2.75">
      <c r="A216" s="1"/>
      <c r="B216" s="1"/>
      <c r="C216" s="1"/>
      <c r="D216" s="1"/>
      <c r="E216" s="1"/>
      <c r="F216" s="1"/>
      <c r="G216" s="1"/>
      <c r="H216" s="1"/>
      <c r="I216" s="2"/>
      <c r="J216" s="2"/>
      <c r="K216" s="2"/>
      <c r="L216" s="2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2.75">
      <c r="A217" s="1"/>
      <c r="B217" s="1"/>
      <c r="C217" s="1"/>
      <c r="D217" s="1"/>
      <c r="E217" s="1"/>
      <c r="F217" s="1"/>
      <c r="G217" s="1"/>
      <c r="H217" s="1"/>
      <c r="I217" s="2"/>
      <c r="J217" s="2"/>
      <c r="K217" s="2"/>
      <c r="L217" s="2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2.75">
      <c r="A218" s="1"/>
      <c r="B218" s="1"/>
      <c r="C218" s="1"/>
      <c r="D218" s="1"/>
      <c r="E218" s="1"/>
      <c r="F218" s="1"/>
      <c r="G218" s="1"/>
      <c r="H218" s="1"/>
      <c r="I218" s="2"/>
      <c r="J218" s="2"/>
      <c r="K218" s="2"/>
      <c r="L218" s="2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2.75">
      <c r="A219" s="1"/>
      <c r="B219" s="1"/>
      <c r="C219" s="1"/>
      <c r="D219" s="1"/>
      <c r="E219" s="1"/>
      <c r="F219" s="1"/>
      <c r="G219" s="1"/>
      <c r="H219" s="1"/>
      <c r="I219" s="2"/>
      <c r="J219" s="2"/>
      <c r="K219" s="2"/>
      <c r="L219" s="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2.75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2.75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2.75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2.75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2.75">
      <c r="A224" s="1"/>
      <c r="B224" s="1"/>
      <c r="C224" s="1"/>
      <c r="D224" s="1"/>
      <c r="E224" s="1"/>
      <c r="F224" s="1"/>
      <c r="G224" s="1"/>
      <c r="H224" s="1"/>
      <c r="I224" s="2"/>
      <c r="J224" s="2"/>
      <c r="K224" s="2"/>
      <c r="L224" s="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2.7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2.7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2.75">
      <c r="A227" s="1"/>
      <c r="B227" s="1"/>
      <c r="C227" s="1"/>
      <c r="D227" s="1"/>
      <c r="E227" s="1"/>
      <c r="F227" s="1"/>
      <c r="G227" s="1"/>
      <c r="H227" s="1"/>
      <c r="I227" s="2"/>
      <c r="J227" s="2"/>
      <c r="K227" s="2"/>
      <c r="L227" s="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2.75">
      <c r="A228" s="1"/>
      <c r="B228" s="1"/>
      <c r="C228" s="1"/>
      <c r="D228" s="1"/>
      <c r="E228" s="1"/>
      <c r="F228" s="1"/>
      <c r="G228" s="1"/>
      <c r="H228" s="1"/>
      <c r="I228" s="2"/>
      <c r="J228" s="2"/>
      <c r="K228" s="2"/>
      <c r="L228" s="2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2.75">
      <c r="A229" s="1"/>
      <c r="B229" s="1"/>
      <c r="C229" s="1"/>
      <c r="D229" s="1"/>
      <c r="E229" s="1"/>
      <c r="F229" s="1"/>
      <c r="G229" s="1"/>
      <c r="H229" s="1"/>
      <c r="I229" s="2"/>
      <c r="J229" s="2"/>
      <c r="K229" s="2"/>
      <c r="L229" s="2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2.75">
      <c r="A230" s="1"/>
      <c r="B230" s="1"/>
      <c r="C230" s="1"/>
      <c r="D230" s="1"/>
      <c r="E230" s="1"/>
      <c r="F230" s="1"/>
      <c r="G230" s="1"/>
      <c r="H230" s="1"/>
      <c r="I230" s="2"/>
      <c r="J230" s="2"/>
      <c r="K230" s="2"/>
      <c r="L230" s="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2.75">
      <c r="A231" s="1"/>
      <c r="B231" s="1"/>
      <c r="C231" s="1"/>
      <c r="D231" s="1"/>
      <c r="E231" s="1"/>
      <c r="F231" s="1"/>
      <c r="G231" s="1"/>
      <c r="H231" s="1"/>
      <c r="I231" s="2"/>
      <c r="J231" s="2"/>
      <c r="K231" s="2"/>
      <c r="L231" s="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2.75">
      <c r="A232" s="1"/>
      <c r="B232" s="1"/>
      <c r="C232" s="1"/>
      <c r="D232" s="1"/>
      <c r="E232" s="1"/>
      <c r="F232" s="1"/>
      <c r="G232" s="1"/>
      <c r="H232" s="1"/>
      <c r="I232" s="2"/>
      <c r="J232" s="2"/>
      <c r="K232" s="2"/>
      <c r="L232" s="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2.75">
      <c r="A233" s="1"/>
      <c r="B233" s="1"/>
      <c r="C233" s="1"/>
      <c r="D233" s="1"/>
      <c r="E233" s="1"/>
      <c r="F233" s="1"/>
      <c r="G233" s="1"/>
      <c r="H233" s="1"/>
      <c r="I233" s="2"/>
      <c r="J233" s="2"/>
      <c r="K233" s="2"/>
      <c r="L233" s="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2.75">
      <c r="A234" s="1"/>
      <c r="B234" s="1"/>
      <c r="C234" s="1"/>
      <c r="D234" s="1"/>
      <c r="E234" s="1"/>
      <c r="F234" s="1"/>
      <c r="G234" s="1"/>
      <c r="H234" s="1"/>
      <c r="I234" s="2"/>
      <c r="J234" s="2"/>
      <c r="K234" s="2"/>
      <c r="L234" s="2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2.75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2.75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  <c r="L236" s="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2.75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2"/>
      <c r="L237" s="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2.75">
      <c r="A238" s="1"/>
      <c r="B238" s="1"/>
      <c r="C238" s="1"/>
      <c r="D238" s="1"/>
      <c r="E238" s="1"/>
      <c r="F238" s="1"/>
      <c r="G238" s="1"/>
      <c r="H238" s="1"/>
      <c r="I238" s="2"/>
      <c r="J238" s="2"/>
      <c r="K238" s="2"/>
      <c r="L238" s="2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2.75">
      <c r="A239" s="1"/>
      <c r="B239" s="1"/>
      <c r="C239" s="1"/>
      <c r="D239" s="1"/>
      <c r="E239" s="1"/>
      <c r="F239" s="1"/>
      <c r="G239" s="1"/>
      <c r="H239" s="1"/>
      <c r="I239" s="2"/>
      <c r="J239" s="2"/>
      <c r="K239" s="2"/>
      <c r="L239" s="2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2.75">
      <c r="A240" s="1"/>
      <c r="B240" s="1"/>
      <c r="C240" s="1"/>
      <c r="D240" s="1"/>
      <c r="E240" s="1"/>
      <c r="F240" s="1"/>
      <c r="G240" s="1"/>
      <c r="H240" s="1"/>
      <c r="I240" s="2"/>
      <c r="J240" s="2"/>
      <c r="K240" s="2"/>
      <c r="L240" s="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2.75">
      <c r="A241" s="1"/>
      <c r="B241" s="1"/>
      <c r="C241" s="1"/>
      <c r="D241" s="1"/>
      <c r="E241" s="1"/>
      <c r="F241" s="1"/>
      <c r="G241" s="1"/>
      <c r="H241" s="1"/>
      <c r="I241" s="2"/>
      <c r="J241" s="2"/>
      <c r="K241" s="2"/>
      <c r="L241" s="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2.75">
      <c r="A242" s="1"/>
      <c r="B242" s="1"/>
      <c r="C242" s="1"/>
      <c r="D242" s="1"/>
      <c r="E242" s="1"/>
      <c r="F242" s="1"/>
      <c r="G242" s="1"/>
      <c r="H242" s="1"/>
      <c r="I242" s="2"/>
      <c r="J242" s="2"/>
      <c r="K242" s="2"/>
      <c r="L242" s="2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2.75">
      <c r="A243" s="1"/>
      <c r="B243" s="1"/>
      <c r="C243" s="1"/>
      <c r="D243" s="1"/>
      <c r="E243" s="1"/>
      <c r="F243" s="1"/>
      <c r="G243" s="1"/>
      <c r="H243" s="1"/>
      <c r="I243" s="2"/>
      <c r="J243" s="2"/>
      <c r="K243" s="2"/>
      <c r="L243" s="2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2.75">
      <c r="A244" s="1"/>
      <c r="B244" s="1"/>
      <c r="C244" s="1"/>
      <c r="D244" s="1"/>
      <c r="E244" s="1"/>
      <c r="F244" s="1"/>
      <c r="G244" s="1"/>
      <c r="H244" s="1"/>
      <c r="I244" s="2"/>
      <c r="J244" s="2"/>
      <c r="K244" s="2"/>
      <c r="L244" s="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2.75">
      <c r="A245" s="1"/>
      <c r="B245" s="1"/>
      <c r="C245" s="1"/>
      <c r="D245" s="1"/>
      <c r="E245" s="1"/>
      <c r="F245" s="1"/>
      <c r="G245" s="1"/>
      <c r="H245" s="1"/>
      <c r="I245" s="2"/>
      <c r="J245" s="2"/>
      <c r="K245" s="2"/>
      <c r="L245" s="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2.75">
      <c r="A246" s="1"/>
      <c r="B246" s="1"/>
      <c r="C246" s="1"/>
      <c r="D246" s="1"/>
      <c r="E246" s="1"/>
      <c r="F246" s="1"/>
      <c r="G246" s="1"/>
      <c r="H246" s="1"/>
      <c r="I246" s="2"/>
      <c r="J246" s="2"/>
      <c r="K246" s="2"/>
      <c r="L246" s="2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2.75">
      <c r="A247" s="1"/>
      <c r="B247" s="1"/>
      <c r="C247" s="1"/>
      <c r="D247" s="1"/>
      <c r="E247" s="1"/>
      <c r="F247" s="1"/>
      <c r="G247" s="1"/>
      <c r="H247" s="1"/>
      <c r="I247" s="2"/>
      <c r="J247" s="2"/>
      <c r="K247" s="2"/>
      <c r="L247" s="2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2.75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2.75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2.75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2"/>
      <c r="L250" s="2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2.75">
      <c r="A251" s="1"/>
      <c r="B251" s="1"/>
      <c r="C251" s="1"/>
      <c r="D251" s="1"/>
      <c r="E251" s="1"/>
      <c r="F251" s="1"/>
      <c r="G251" s="1"/>
      <c r="H251" s="1"/>
      <c r="I251" s="2"/>
      <c r="J251" s="2"/>
      <c r="K251" s="2"/>
      <c r="L251" s="2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2.75">
      <c r="A252" s="1"/>
      <c r="B252" s="1"/>
      <c r="C252" s="1"/>
      <c r="D252" s="1"/>
      <c r="E252" s="1"/>
      <c r="F252" s="1"/>
      <c r="G252" s="1"/>
      <c r="H252" s="1"/>
      <c r="I252" s="2"/>
      <c r="J252" s="2"/>
      <c r="K252" s="2"/>
      <c r="L252" s="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2.75">
      <c r="A253" s="1"/>
      <c r="B253" s="1"/>
      <c r="C253" s="1"/>
      <c r="D253" s="1"/>
      <c r="E253" s="1"/>
      <c r="F253" s="1"/>
      <c r="G253" s="1"/>
      <c r="H253" s="1"/>
      <c r="I253" s="2"/>
      <c r="J253" s="2"/>
      <c r="K253" s="2"/>
      <c r="L253" s="2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2.75">
      <c r="A254" s="1"/>
      <c r="B254" s="1"/>
      <c r="C254" s="1"/>
      <c r="D254" s="1"/>
      <c r="E254" s="1"/>
      <c r="F254" s="1"/>
      <c r="G254" s="1"/>
      <c r="H254" s="1"/>
      <c r="I254" s="2"/>
      <c r="J254" s="2"/>
      <c r="K254" s="2"/>
      <c r="L254" s="2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2.75">
      <c r="A255" s="1"/>
      <c r="B255" s="1"/>
      <c r="C255" s="1"/>
      <c r="D255" s="1"/>
      <c r="E255" s="1"/>
      <c r="F255" s="1"/>
      <c r="G255" s="1"/>
      <c r="H255" s="1"/>
      <c r="I255" s="2"/>
      <c r="J255" s="2"/>
      <c r="K255" s="2"/>
      <c r="L255" s="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2.75">
      <c r="A256" s="1"/>
      <c r="B256" s="1"/>
      <c r="C256" s="1"/>
      <c r="D256" s="1"/>
      <c r="E256" s="1"/>
      <c r="F256" s="1"/>
      <c r="G256" s="1"/>
      <c r="H256" s="1"/>
      <c r="I256" s="2"/>
      <c r="J256" s="2"/>
      <c r="K256" s="2"/>
      <c r="L256" s="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2.75">
      <c r="A257" s="1"/>
      <c r="B257" s="1"/>
      <c r="C257" s="1"/>
      <c r="D257" s="1"/>
      <c r="E257" s="1"/>
      <c r="F257" s="1"/>
      <c r="G257" s="1"/>
      <c r="H257" s="1"/>
      <c r="I257" s="2"/>
      <c r="J257" s="2"/>
      <c r="K257" s="2"/>
      <c r="L257" s="2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2.75">
      <c r="A258" s="1"/>
      <c r="B258" s="1"/>
      <c r="C258" s="1"/>
      <c r="D258" s="1"/>
      <c r="E258" s="1"/>
      <c r="F258" s="1"/>
      <c r="G258" s="1"/>
      <c r="H258" s="1"/>
      <c r="I258" s="2"/>
      <c r="J258" s="2"/>
      <c r="K258" s="2"/>
      <c r="L258" s="2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2.75">
      <c r="A259" s="1"/>
      <c r="B259" s="1"/>
      <c r="C259" s="1"/>
      <c r="D259" s="1"/>
      <c r="E259" s="1"/>
      <c r="F259" s="1"/>
      <c r="G259" s="1"/>
      <c r="H259" s="1"/>
      <c r="I259" s="2"/>
      <c r="J259" s="2"/>
      <c r="K259" s="2"/>
      <c r="L259" s="2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2.75">
      <c r="A260" s="1"/>
      <c r="B260" s="1"/>
      <c r="C260" s="1"/>
      <c r="D260" s="1"/>
      <c r="E260" s="1"/>
      <c r="F260" s="1"/>
      <c r="G260" s="1"/>
      <c r="H260" s="1"/>
      <c r="I260" s="2"/>
      <c r="J260" s="2"/>
      <c r="K260" s="2"/>
      <c r="L260" s="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2.75">
      <c r="A261" s="1"/>
      <c r="B261" s="1"/>
      <c r="C261" s="1"/>
      <c r="D261" s="1"/>
      <c r="E261" s="1"/>
      <c r="F261" s="1"/>
      <c r="G261" s="1"/>
      <c r="H261" s="1"/>
      <c r="I261" s="2"/>
      <c r="J261" s="2"/>
      <c r="K261" s="2"/>
      <c r="L261" s="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2.75">
      <c r="A262" s="1"/>
      <c r="B262" s="1"/>
      <c r="C262" s="1"/>
      <c r="D262" s="1"/>
      <c r="E262" s="1"/>
      <c r="F262" s="1"/>
      <c r="G262" s="1"/>
      <c r="H262" s="1"/>
      <c r="I262" s="2"/>
      <c r="J262" s="2"/>
      <c r="K262" s="2"/>
      <c r="L262" s="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2.75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2.75">
      <c r="A264" s="1"/>
      <c r="B264" s="1"/>
      <c r="C264" s="1"/>
      <c r="D264" s="1"/>
      <c r="E264" s="1"/>
      <c r="F264" s="1"/>
      <c r="G264" s="1"/>
      <c r="H264" s="1"/>
      <c r="I264" s="2"/>
      <c r="J264" s="2"/>
      <c r="K264" s="2"/>
      <c r="L264" s="2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2.75">
      <c r="A265" s="1"/>
      <c r="B265" s="1"/>
      <c r="C265" s="1"/>
      <c r="D265" s="1"/>
      <c r="E265" s="1"/>
      <c r="F265" s="1"/>
      <c r="G265" s="1"/>
      <c r="H265" s="1"/>
      <c r="I265" s="2"/>
      <c r="J265" s="2"/>
      <c r="K265" s="2"/>
      <c r="L265" s="2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2.75">
      <c r="A266" s="1"/>
      <c r="B266" s="1"/>
      <c r="C266" s="1"/>
      <c r="D266" s="1"/>
      <c r="E266" s="1"/>
      <c r="F266" s="1"/>
      <c r="G266" s="1"/>
      <c r="H266" s="1"/>
      <c r="I266" s="2"/>
      <c r="J266" s="2"/>
      <c r="K266" s="2"/>
      <c r="L266" s="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2.75">
      <c r="A267" s="1"/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2.75">
      <c r="A268" s="1"/>
      <c r="B268" s="1"/>
      <c r="C268" s="1"/>
      <c r="D268" s="1"/>
      <c r="E268" s="1"/>
      <c r="F268" s="1"/>
      <c r="G268" s="1"/>
      <c r="H268" s="1"/>
      <c r="I268" s="2"/>
      <c r="J268" s="2"/>
      <c r="K268" s="2"/>
      <c r="L268" s="2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2.75">
      <c r="A269" s="1"/>
      <c r="B269" s="1"/>
      <c r="C269" s="1"/>
      <c r="D269" s="1"/>
      <c r="E269" s="1"/>
      <c r="F269" s="1"/>
      <c r="G269" s="1"/>
      <c r="H269" s="1"/>
      <c r="I269" s="2"/>
      <c r="J269" s="2"/>
      <c r="K269" s="2"/>
      <c r="L269" s="2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2.75">
      <c r="A270" s="1"/>
      <c r="B270" s="1"/>
      <c r="C270" s="1"/>
      <c r="D270" s="1"/>
      <c r="E270" s="1"/>
      <c r="F270" s="1"/>
      <c r="G270" s="1"/>
      <c r="H270" s="1"/>
      <c r="I270" s="2"/>
      <c r="J270" s="2"/>
      <c r="K270" s="2"/>
      <c r="L270" s="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2.75">
      <c r="A271" s="1"/>
      <c r="B271" s="1"/>
      <c r="C271" s="1"/>
      <c r="D271" s="1"/>
      <c r="E271" s="1"/>
      <c r="F271" s="1"/>
      <c r="G271" s="1"/>
      <c r="H271" s="1"/>
      <c r="I271" s="2"/>
      <c r="J271" s="2"/>
      <c r="K271" s="2"/>
      <c r="L271" s="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2.75">
      <c r="A272" s="1"/>
      <c r="B272" s="1"/>
      <c r="C272" s="1"/>
      <c r="D272" s="1"/>
      <c r="E272" s="1"/>
      <c r="F272" s="1"/>
      <c r="G272" s="1"/>
      <c r="H272" s="1"/>
      <c r="I272" s="2"/>
      <c r="J272" s="2"/>
      <c r="K272" s="2"/>
      <c r="L272" s="2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2.75">
      <c r="A273" s="1"/>
      <c r="B273" s="1"/>
      <c r="C273" s="1"/>
      <c r="D273" s="1"/>
      <c r="E273" s="1"/>
      <c r="F273" s="1"/>
      <c r="G273" s="1"/>
      <c r="H273" s="1"/>
      <c r="I273" s="2"/>
      <c r="J273" s="2"/>
      <c r="K273" s="2"/>
      <c r="L273" s="2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2.75">
      <c r="A274" s="1"/>
      <c r="B274" s="1"/>
      <c r="C274" s="1"/>
      <c r="D274" s="1"/>
      <c r="E274" s="1"/>
      <c r="F274" s="1"/>
      <c r="G274" s="1"/>
      <c r="H274" s="1"/>
      <c r="I274" s="2"/>
      <c r="J274" s="2"/>
      <c r="K274" s="2"/>
      <c r="L274" s="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2.75">
      <c r="A275" s="1"/>
      <c r="B275" s="1"/>
      <c r="C275" s="1"/>
      <c r="D275" s="1"/>
      <c r="E275" s="1"/>
      <c r="F275" s="1"/>
      <c r="G275" s="1"/>
      <c r="H275" s="1"/>
      <c r="I275" s="2"/>
      <c r="J275" s="2"/>
      <c r="K275" s="2"/>
      <c r="L275" s="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2.75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2.75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2.75">
      <c r="A278" s="1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2.75">
      <c r="A279" s="1"/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2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2.75">
      <c r="A280" s="1"/>
      <c r="B280" s="1"/>
      <c r="C280" s="1"/>
      <c r="D280" s="1"/>
      <c r="E280" s="1"/>
      <c r="F280" s="1"/>
      <c r="G280" s="1"/>
      <c r="H280" s="1"/>
      <c r="I280" s="2"/>
      <c r="J280" s="2"/>
      <c r="K280" s="2"/>
      <c r="L280" s="2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2.75">
      <c r="A281" s="1"/>
      <c r="B281" s="1"/>
      <c r="C281" s="1"/>
      <c r="D281" s="1"/>
      <c r="E281" s="1"/>
      <c r="F281" s="1"/>
      <c r="G281" s="1"/>
      <c r="H281" s="1"/>
      <c r="I281" s="2"/>
      <c r="J281" s="2"/>
      <c r="K281" s="2"/>
      <c r="L281" s="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2.75">
      <c r="A282" s="1"/>
      <c r="B282" s="1"/>
      <c r="C282" s="1"/>
      <c r="D282" s="1"/>
      <c r="E282" s="1"/>
      <c r="F282" s="1"/>
      <c r="G282" s="1"/>
      <c r="H282" s="1"/>
      <c r="I282" s="2"/>
      <c r="J282" s="2"/>
      <c r="K282" s="2"/>
      <c r="L282" s="2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2.75">
      <c r="A283" s="1"/>
      <c r="B283" s="1"/>
      <c r="C283" s="1"/>
      <c r="D283" s="1"/>
      <c r="E283" s="1"/>
      <c r="F283" s="1"/>
      <c r="G283" s="1"/>
      <c r="H283" s="1"/>
      <c r="I283" s="2"/>
      <c r="J283" s="2"/>
      <c r="K283" s="2"/>
      <c r="L283" s="2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2.75">
      <c r="A284" s="1"/>
      <c r="B284" s="1"/>
      <c r="C284" s="1"/>
      <c r="D284" s="1"/>
      <c r="E284" s="1"/>
      <c r="F284" s="1"/>
      <c r="G284" s="1"/>
      <c r="H284" s="1"/>
      <c r="I284" s="2"/>
      <c r="J284" s="2"/>
      <c r="K284" s="2"/>
      <c r="L284" s="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2.75">
      <c r="A285" s="1"/>
      <c r="B285" s="1"/>
      <c r="C285" s="1"/>
      <c r="D285" s="1"/>
      <c r="E285" s="1"/>
      <c r="F285" s="1"/>
      <c r="G285" s="1"/>
      <c r="H285" s="1"/>
      <c r="I285" s="2"/>
      <c r="J285" s="2"/>
      <c r="K285" s="2"/>
      <c r="L285" s="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2.75">
      <c r="A286" s="1"/>
      <c r="B286" s="1"/>
      <c r="C286" s="1"/>
      <c r="D286" s="1"/>
      <c r="E286" s="1"/>
      <c r="F286" s="1"/>
      <c r="G286" s="1"/>
      <c r="H286" s="1"/>
      <c r="I286" s="2"/>
      <c r="J286" s="2"/>
      <c r="K286" s="2"/>
      <c r="L286" s="2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2.75">
      <c r="A287" s="1"/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2.75">
      <c r="A288" s="1"/>
      <c r="B288" s="1"/>
      <c r="C288" s="1"/>
      <c r="D288" s="1"/>
      <c r="E288" s="1"/>
      <c r="F288" s="1"/>
      <c r="G288" s="1"/>
      <c r="H288" s="1"/>
      <c r="I288" s="2"/>
      <c r="J288" s="2"/>
      <c r="K288" s="2"/>
      <c r="L288" s="2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2.75">
      <c r="A289" s="1"/>
      <c r="B289" s="1"/>
      <c r="C289" s="1"/>
      <c r="D289" s="1"/>
      <c r="E289" s="1"/>
      <c r="F289" s="1"/>
      <c r="G289" s="1"/>
      <c r="H289" s="1"/>
      <c r="I289" s="2"/>
      <c r="J289" s="2"/>
      <c r="K289" s="2"/>
      <c r="L289" s="2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2.75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2.75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2"/>
      <c r="L291" s="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2.75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2"/>
      <c r="L292" s="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2.75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2"/>
      <c r="L293" s="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2.75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2"/>
      <c r="L294" s="2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2.75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2"/>
      <c r="L295" s="2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2.75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2"/>
      <c r="L296" s="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2.75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2"/>
      <c r="L297" s="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2.75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2"/>
      <c r="L298" s="2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2.75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2"/>
      <c r="L299" s="2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2.75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2"/>
      <c r="L300" s="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2.75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2"/>
      <c r="L301" s="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2.75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2"/>
      <c r="L302" s="2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2.75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2"/>
      <c r="L303" s="2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2.75">
      <c r="A304" s="1"/>
      <c r="B304" s="1"/>
      <c r="C304" s="1"/>
      <c r="D304" s="1"/>
      <c r="E304" s="1"/>
      <c r="F304" s="1"/>
      <c r="G304" s="1"/>
      <c r="H304" s="1"/>
      <c r="I304" s="2"/>
      <c r="J304" s="2"/>
      <c r="K304" s="2"/>
      <c r="L304" s="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2.75">
      <c r="A305" s="1"/>
      <c r="B305" s="1"/>
      <c r="C305" s="1"/>
      <c r="D305" s="1"/>
      <c r="E305" s="1"/>
      <c r="F305" s="1"/>
      <c r="G305" s="1"/>
      <c r="H305" s="1"/>
      <c r="I305" s="2"/>
      <c r="J305" s="2"/>
      <c r="K305" s="2"/>
      <c r="L305" s="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2.75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2"/>
      <c r="L306" s="2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2.75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2"/>
      <c r="L307" s="2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2.75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2"/>
      <c r="L308" s="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2.75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2"/>
      <c r="L309" s="2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2.75">
      <c r="A310" s="1"/>
      <c r="B310" s="1"/>
      <c r="C310" s="1"/>
      <c r="D310" s="1"/>
      <c r="E310" s="1"/>
      <c r="F310" s="1"/>
      <c r="G310" s="1"/>
      <c r="H310" s="1"/>
      <c r="I310" s="2"/>
      <c r="J310" s="2"/>
      <c r="K310" s="2"/>
      <c r="L310" s="2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2.75">
      <c r="A311" s="1"/>
      <c r="B311" s="1"/>
      <c r="C311" s="1"/>
      <c r="D311" s="1"/>
      <c r="E311" s="1"/>
      <c r="F311" s="1"/>
      <c r="G311" s="1"/>
      <c r="H311" s="1"/>
      <c r="I311" s="2"/>
      <c r="J311" s="2"/>
      <c r="K311" s="2"/>
      <c r="L311" s="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2.75">
      <c r="A312" s="1"/>
      <c r="B312" s="1"/>
      <c r="C312" s="1"/>
      <c r="D312" s="1"/>
      <c r="E312" s="1"/>
      <c r="F312" s="1"/>
      <c r="G312" s="1"/>
      <c r="H312" s="1"/>
      <c r="I312" s="2"/>
      <c r="J312" s="2"/>
      <c r="K312" s="2"/>
      <c r="L312" s="2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2.75">
      <c r="A313" s="1"/>
      <c r="B313" s="1"/>
      <c r="C313" s="1"/>
      <c r="D313" s="1"/>
      <c r="E313" s="1"/>
      <c r="F313" s="1"/>
      <c r="G313" s="1"/>
      <c r="H313" s="1"/>
      <c r="I313" s="2"/>
      <c r="J313" s="2"/>
      <c r="K313" s="2"/>
      <c r="L313" s="2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2.75">
      <c r="A314" s="1"/>
      <c r="B314" s="1"/>
      <c r="C314" s="1"/>
      <c r="D314" s="1"/>
      <c r="E314" s="1"/>
      <c r="F314" s="1"/>
      <c r="G314" s="1"/>
      <c r="H314" s="1"/>
      <c r="I314" s="2"/>
      <c r="J314" s="2"/>
      <c r="K314" s="2"/>
      <c r="L314" s="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2.75">
      <c r="A315" s="1"/>
      <c r="B315" s="1"/>
      <c r="C315" s="1"/>
      <c r="D315" s="1"/>
      <c r="E315" s="1"/>
      <c r="F315" s="1"/>
      <c r="G315" s="1"/>
      <c r="H315" s="1"/>
      <c r="I315" s="2"/>
      <c r="J315" s="2"/>
      <c r="K315" s="2"/>
      <c r="L315" s="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2.75">
      <c r="A316" s="1"/>
      <c r="B316" s="1"/>
      <c r="C316" s="1"/>
      <c r="D316" s="1"/>
      <c r="E316" s="1"/>
      <c r="F316" s="1"/>
      <c r="G316" s="1"/>
      <c r="H316" s="1"/>
      <c r="I316" s="2"/>
      <c r="J316" s="2"/>
      <c r="K316" s="2"/>
      <c r="L316" s="2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2.75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2"/>
      <c r="L317" s="2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2.75">
      <c r="A318" s="1"/>
      <c r="B318" s="1"/>
      <c r="C318" s="1"/>
      <c r="D318" s="1"/>
      <c r="E318" s="1"/>
      <c r="F318" s="1"/>
      <c r="G318" s="1"/>
      <c r="H318" s="1"/>
      <c r="I318" s="2"/>
      <c r="J318" s="2"/>
      <c r="K318" s="2"/>
      <c r="L318" s="2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</sheetData>
  <mergeCells count="2">
    <mergeCell ref="G7:H7"/>
    <mergeCell ref="K7:M7"/>
  </mergeCells>
  <printOptions/>
  <pageMargins left="0.91" right="0.49" top="0.54" bottom="0.5" header="0" footer="0"/>
  <pageSetup horizontalDpi="180" verticalDpi="18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33"/>
  <sheetViews>
    <sheetView zoomScale="75" zoomScaleNormal="75"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3.00390625" style="0" customWidth="1"/>
    <col min="7" max="7" width="14.00390625" style="0" customWidth="1"/>
    <col min="8" max="8" width="10.8515625" style="0" customWidth="1"/>
    <col min="9" max="9" width="14.140625" style="0" customWidth="1"/>
  </cols>
  <sheetData>
    <row r="1" spans="1:10" ht="12.75">
      <c r="A1" s="21" t="s">
        <v>52</v>
      </c>
      <c r="B1" s="15"/>
      <c r="C1" s="15"/>
      <c r="D1" s="15"/>
      <c r="E1" s="15"/>
      <c r="F1" s="5"/>
      <c r="G1" s="5"/>
      <c r="H1" s="21" t="s">
        <v>93</v>
      </c>
      <c r="J1" s="1"/>
    </row>
    <row r="2" spans="1:10" ht="12.75">
      <c r="A2" s="5"/>
      <c r="B2" s="5"/>
      <c r="C2" s="5"/>
      <c r="D2" s="5"/>
      <c r="E2" s="5"/>
      <c r="F2" s="5"/>
      <c r="G2" s="27" t="s">
        <v>78</v>
      </c>
      <c r="H2" s="6"/>
      <c r="I2" s="27" t="s">
        <v>83</v>
      </c>
      <c r="J2" s="1"/>
    </row>
    <row r="3" spans="1:10" ht="12.75">
      <c r="A3" s="5"/>
      <c r="B3" s="5"/>
      <c r="C3" s="5"/>
      <c r="D3" s="5"/>
      <c r="E3" s="5"/>
      <c r="F3" s="5"/>
      <c r="G3" s="27" t="s">
        <v>79</v>
      </c>
      <c r="H3" s="6"/>
      <c r="I3" s="27" t="s">
        <v>84</v>
      </c>
      <c r="J3" s="1"/>
    </row>
    <row r="4" spans="1:10" ht="12.75">
      <c r="A4" s="5"/>
      <c r="B4" s="5"/>
      <c r="C4" s="5"/>
      <c r="D4" s="5"/>
      <c r="E4" s="5"/>
      <c r="F4" s="5"/>
      <c r="G4" s="27" t="s">
        <v>80</v>
      </c>
      <c r="H4" s="6"/>
      <c r="I4" s="27" t="s">
        <v>85</v>
      </c>
      <c r="J4" s="1"/>
    </row>
    <row r="5" spans="1:10" ht="12.75">
      <c r="A5" s="5"/>
      <c r="B5" s="5"/>
      <c r="C5" s="5"/>
      <c r="D5" s="5"/>
      <c r="E5" s="5"/>
      <c r="F5" s="5"/>
      <c r="G5" s="27" t="s">
        <v>96</v>
      </c>
      <c r="H5" s="7"/>
      <c r="I5" s="27" t="s">
        <v>86</v>
      </c>
      <c r="J5" s="1"/>
    </row>
    <row r="6" spans="1:10" ht="12.75">
      <c r="A6" s="5"/>
      <c r="B6" s="5"/>
      <c r="C6" s="5"/>
      <c r="D6" s="5"/>
      <c r="E6" s="5"/>
      <c r="F6" s="5"/>
      <c r="G6" s="27" t="s">
        <v>4</v>
      </c>
      <c r="H6" s="8"/>
      <c r="I6" s="27" t="s">
        <v>4</v>
      </c>
      <c r="J6" s="1"/>
    </row>
    <row r="7" spans="1:18" ht="12.75">
      <c r="A7" s="5">
        <v>1</v>
      </c>
      <c r="B7" s="15" t="s">
        <v>53</v>
      </c>
      <c r="C7" s="5"/>
      <c r="D7" s="5"/>
      <c r="E7" s="5"/>
      <c r="F7" s="5"/>
      <c r="G7" s="16">
        <v>13948</v>
      </c>
      <c r="H7" s="10"/>
      <c r="I7" s="16">
        <v>10621</v>
      </c>
      <c r="J7" s="2"/>
      <c r="K7" s="3"/>
      <c r="L7" s="3"/>
      <c r="M7" s="3"/>
      <c r="N7" s="3"/>
      <c r="O7" s="3"/>
      <c r="P7" s="3"/>
      <c r="Q7" s="3"/>
      <c r="R7" s="3"/>
    </row>
    <row r="8" spans="1:18" ht="12.75">
      <c r="A8" s="5"/>
      <c r="B8" s="5"/>
      <c r="C8" s="5"/>
      <c r="D8" s="5"/>
      <c r="E8" s="5"/>
      <c r="F8" s="5"/>
      <c r="G8" s="9"/>
      <c r="H8" s="10"/>
      <c r="I8" s="9"/>
      <c r="J8" s="2"/>
      <c r="K8" s="3"/>
      <c r="L8" s="3"/>
      <c r="M8" s="3"/>
      <c r="N8" s="3"/>
      <c r="O8" s="3"/>
      <c r="P8" s="3"/>
      <c r="Q8" s="3"/>
      <c r="R8" s="3"/>
    </row>
    <row r="9" spans="1:18" ht="12.75">
      <c r="A9" s="5">
        <v>2</v>
      </c>
      <c r="B9" s="15" t="s">
        <v>54</v>
      </c>
      <c r="C9" s="5"/>
      <c r="D9" s="5"/>
      <c r="E9" s="5"/>
      <c r="F9" s="5"/>
      <c r="G9" s="16">
        <v>0</v>
      </c>
      <c r="H9" s="10"/>
      <c r="I9" s="9">
        <v>0</v>
      </c>
      <c r="J9" s="2"/>
      <c r="K9" s="3"/>
      <c r="L9" s="3"/>
      <c r="M9" s="3"/>
      <c r="N9" s="3"/>
      <c r="O9" s="3"/>
      <c r="P9" s="3"/>
      <c r="Q9" s="3"/>
      <c r="R9" s="3"/>
    </row>
    <row r="10" spans="1:18" ht="12.75">
      <c r="A10" s="5"/>
      <c r="B10" s="5"/>
      <c r="C10" s="5"/>
      <c r="D10" s="5"/>
      <c r="E10" s="5"/>
      <c r="F10" s="5"/>
      <c r="G10" s="9"/>
      <c r="H10" s="10"/>
      <c r="I10" s="9"/>
      <c r="J10" s="2"/>
      <c r="K10" s="3"/>
      <c r="L10" s="3"/>
      <c r="M10" s="3"/>
      <c r="N10" s="3"/>
      <c r="O10" s="3"/>
      <c r="P10" s="3"/>
      <c r="Q10" s="3"/>
      <c r="R10" s="3"/>
    </row>
    <row r="11" spans="1:18" ht="12.75">
      <c r="A11" s="5">
        <v>3</v>
      </c>
      <c r="B11" s="15" t="s">
        <v>55</v>
      </c>
      <c r="C11" s="5"/>
      <c r="D11" s="5"/>
      <c r="E11" s="5"/>
      <c r="F11" s="5"/>
      <c r="G11" s="9">
        <v>0</v>
      </c>
      <c r="H11" s="10"/>
      <c r="I11" s="9">
        <v>0</v>
      </c>
      <c r="J11" s="2"/>
      <c r="K11" s="3"/>
      <c r="L11" s="3"/>
      <c r="M11" s="3"/>
      <c r="N11" s="3"/>
      <c r="O11" s="3"/>
      <c r="P11" s="3"/>
      <c r="Q11" s="3"/>
      <c r="R11" s="3"/>
    </row>
    <row r="12" spans="1:18" ht="12.75">
      <c r="A12" s="5"/>
      <c r="B12" s="5"/>
      <c r="C12" s="5"/>
      <c r="D12" s="5"/>
      <c r="E12" s="5"/>
      <c r="F12" s="5"/>
      <c r="G12" s="9"/>
      <c r="H12" s="10"/>
      <c r="I12" s="9"/>
      <c r="J12" s="2"/>
      <c r="K12" s="3"/>
      <c r="L12" s="3"/>
      <c r="M12" s="3"/>
      <c r="N12" s="3"/>
      <c r="O12" s="3"/>
      <c r="P12" s="3"/>
      <c r="Q12" s="3"/>
      <c r="R12" s="3"/>
    </row>
    <row r="13" spans="1:18" ht="12.75">
      <c r="A13" s="5">
        <v>4</v>
      </c>
      <c r="B13" s="15" t="s">
        <v>56</v>
      </c>
      <c r="C13" s="15"/>
      <c r="D13" s="15"/>
      <c r="E13" s="5"/>
      <c r="F13" s="5"/>
      <c r="G13" s="16">
        <f>10290+1143</f>
        <v>11433</v>
      </c>
      <c r="H13" s="10"/>
      <c r="I13" s="16">
        <v>911</v>
      </c>
      <c r="J13" s="2"/>
      <c r="K13" s="3"/>
      <c r="L13" s="3"/>
      <c r="M13" s="3"/>
      <c r="N13" s="3"/>
      <c r="O13" s="3"/>
      <c r="P13" s="3"/>
      <c r="Q13" s="3"/>
      <c r="R13" s="3"/>
    </row>
    <row r="14" spans="1:18" ht="12.75">
      <c r="A14" s="5"/>
      <c r="B14" s="5"/>
      <c r="C14" s="5"/>
      <c r="D14" s="5"/>
      <c r="E14" s="5"/>
      <c r="F14" s="5"/>
      <c r="G14" s="9"/>
      <c r="H14" s="10"/>
      <c r="I14" s="9"/>
      <c r="J14" s="2"/>
      <c r="K14" s="3"/>
      <c r="L14" s="3"/>
      <c r="M14" s="3"/>
      <c r="N14" s="3"/>
      <c r="O14" s="3"/>
      <c r="P14" s="3"/>
      <c r="Q14" s="3"/>
      <c r="R14" s="3"/>
    </row>
    <row r="15" spans="1:18" ht="12.75">
      <c r="A15" s="5">
        <v>5</v>
      </c>
      <c r="B15" s="15" t="s">
        <v>57</v>
      </c>
      <c r="C15" s="5"/>
      <c r="D15" s="5"/>
      <c r="E15" s="5"/>
      <c r="F15" s="5"/>
      <c r="G15" s="10"/>
      <c r="H15" s="10"/>
      <c r="I15" s="10"/>
      <c r="J15" s="2"/>
      <c r="K15" s="3"/>
      <c r="L15" s="3"/>
      <c r="M15" s="3"/>
      <c r="N15" s="3"/>
      <c r="O15" s="3"/>
      <c r="P15" s="3"/>
      <c r="Q15" s="3"/>
      <c r="R15" s="3"/>
    </row>
    <row r="16" spans="1:18" ht="12.75">
      <c r="A16" s="5"/>
      <c r="B16" s="5"/>
      <c r="C16" s="5" t="s">
        <v>58</v>
      </c>
      <c r="D16" s="5"/>
      <c r="E16" s="5"/>
      <c r="F16" s="5"/>
      <c r="G16" s="11">
        <v>7989</v>
      </c>
      <c r="H16" s="10"/>
      <c r="I16" s="11">
        <v>4730</v>
      </c>
      <c r="J16" s="2"/>
      <c r="K16" s="3"/>
      <c r="L16" s="3"/>
      <c r="M16" s="3"/>
      <c r="N16" s="3"/>
      <c r="O16" s="3"/>
      <c r="P16" s="3"/>
      <c r="Q16" s="3"/>
      <c r="R16" s="3"/>
    </row>
    <row r="17" spans="1:18" ht="12.75">
      <c r="A17" s="5"/>
      <c r="B17" s="5"/>
      <c r="C17" s="5" t="s">
        <v>87</v>
      </c>
      <c r="D17" s="5"/>
      <c r="E17" s="5"/>
      <c r="F17" s="5"/>
      <c r="G17" s="12">
        <f>26001-316</f>
        <v>25685</v>
      </c>
      <c r="H17" s="10"/>
      <c r="I17" s="12">
        <v>11352</v>
      </c>
      <c r="J17" s="2"/>
      <c r="K17" s="3"/>
      <c r="L17" s="3"/>
      <c r="M17" s="3"/>
      <c r="N17" s="3"/>
      <c r="O17" s="3"/>
      <c r="P17" s="3"/>
      <c r="Q17" s="3"/>
      <c r="R17" s="3"/>
    </row>
    <row r="18" spans="1:18" ht="12.75">
      <c r="A18" s="5"/>
      <c r="B18" s="5"/>
      <c r="C18" s="5" t="s">
        <v>94</v>
      </c>
      <c r="D18" s="5"/>
      <c r="E18" s="5"/>
      <c r="F18" s="5"/>
      <c r="G18" s="12">
        <f>609+946</f>
        <v>1555</v>
      </c>
      <c r="H18" s="10"/>
      <c r="I18" s="12">
        <v>897</v>
      </c>
      <c r="J18" s="2"/>
      <c r="K18" s="3"/>
      <c r="L18" s="3"/>
      <c r="M18" s="3"/>
      <c r="N18" s="3"/>
      <c r="O18" s="3"/>
      <c r="P18" s="3"/>
      <c r="Q18" s="3"/>
      <c r="R18" s="3"/>
    </row>
    <row r="19" spans="1:18" ht="12.75">
      <c r="A19" s="5"/>
      <c r="B19" s="5"/>
      <c r="C19" s="5" t="s">
        <v>59</v>
      </c>
      <c r="D19" s="5"/>
      <c r="E19" s="5"/>
      <c r="F19" s="5"/>
      <c r="G19" s="12">
        <v>651</v>
      </c>
      <c r="H19" s="10"/>
      <c r="I19" s="12">
        <v>84</v>
      </c>
      <c r="J19" s="2"/>
      <c r="K19" s="3"/>
      <c r="L19" s="3"/>
      <c r="M19" s="3"/>
      <c r="N19" s="3"/>
      <c r="O19" s="3"/>
      <c r="P19" s="3"/>
      <c r="Q19" s="3"/>
      <c r="R19" s="3"/>
    </row>
    <row r="20" spans="1:18" ht="12.75">
      <c r="A20" s="5"/>
      <c r="B20" s="5"/>
      <c r="C20" s="5" t="s">
        <v>60</v>
      </c>
      <c r="D20" s="5"/>
      <c r="E20" s="5"/>
      <c r="F20" s="5"/>
      <c r="G20" s="12">
        <f>6491+2035</f>
        <v>8526</v>
      </c>
      <c r="H20" s="10"/>
      <c r="I20" s="12">
        <v>5519</v>
      </c>
      <c r="J20" s="2"/>
      <c r="K20" s="3"/>
      <c r="L20" s="3"/>
      <c r="M20" s="3"/>
      <c r="N20" s="3"/>
      <c r="O20" s="3"/>
      <c r="P20" s="3"/>
      <c r="Q20" s="3"/>
      <c r="R20" s="3"/>
    </row>
    <row r="21" spans="1:18" ht="12.75">
      <c r="A21" s="5"/>
      <c r="B21" s="5"/>
      <c r="C21" s="5" t="s">
        <v>82</v>
      </c>
      <c r="D21" s="5"/>
      <c r="E21" s="5"/>
      <c r="F21" s="5"/>
      <c r="G21" s="12">
        <v>0</v>
      </c>
      <c r="H21" s="10"/>
      <c r="I21" s="12">
        <v>0</v>
      </c>
      <c r="J21" s="2"/>
      <c r="K21" s="3"/>
      <c r="L21" s="3"/>
      <c r="M21" s="3"/>
      <c r="N21" s="3"/>
      <c r="O21" s="3"/>
      <c r="P21" s="3"/>
      <c r="Q21" s="3"/>
      <c r="R21" s="3"/>
    </row>
    <row r="22" spans="1:18" ht="12.75">
      <c r="A22" s="5"/>
      <c r="B22" s="5"/>
      <c r="C22" s="5"/>
      <c r="D22" s="5"/>
      <c r="E22" s="5"/>
      <c r="F22" s="5"/>
      <c r="G22" s="17">
        <f>SUM(G16:G21)</f>
        <v>44406</v>
      </c>
      <c r="H22" s="10"/>
      <c r="I22" s="17">
        <v>22582</v>
      </c>
      <c r="J22" s="2"/>
      <c r="K22" s="3"/>
      <c r="L22" s="3"/>
      <c r="M22" s="3"/>
      <c r="N22" s="3"/>
      <c r="O22" s="3"/>
      <c r="P22" s="3"/>
      <c r="Q22" s="3"/>
      <c r="R22" s="3"/>
    </row>
    <row r="23" spans="1:18" ht="12.75">
      <c r="A23" s="5">
        <v>6</v>
      </c>
      <c r="B23" s="15" t="s">
        <v>61</v>
      </c>
      <c r="C23" s="5"/>
      <c r="D23" s="5"/>
      <c r="E23" s="5"/>
      <c r="F23" s="5"/>
      <c r="G23" s="12"/>
      <c r="H23" s="10"/>
      <c r="I23" s="12"/>
      <c r="J23" s="2"/>
      <c r="K23" s="3"/>
      <c r="L23" s="3"/>
      <c r="M23" s="3"/>
      <c r="N23" s="3"/>
      <c r="O23" s="3"/>
      <c r="P23" s="3"/>
      <c r="Q23" s="3"/>
      <c r="R23" s="3"/>
    </row>
    <row r="24" spans="1:18" ht="12.75">
      <c r="A24" s="5"/>
      <c r="B24" s="5"/>
      <c r="C24" s="5" t="s">
        <v>62</v>
      </c>
      <c r="D24" s="5"/>
      <c r="E24" s="5"/>
      <c r="F24" s="5"/>
      <c r="G24" s="12">
        <f>19113+4768+7891+21205+2308-65</f>
        <v>55220</v>
      </c>
      <c r="H24" s="10"/>
      <c r="I24" s="12">
        <v>51547</v>
      </c>
      <c r="J24" s="2"/>
      <c r="K24" s="3"/>
      <c r="L24" s="3"/>
      <c r="M24" s="3"/>
      <c r="N24" s="3"/>
      <c r="O24" s="3"/>
      <c r="P24" s="3"/>
      <c r="Q24" s="3"/>
      <c r="R24" s="3"/>
    </row>
    <row r="25" spans="1:18" ht="12.75">
      <c r="A25" s="5"/>
      <c r="B25" s="5"/>
      <c r="C25" s="5" t="s">
        <v>63</v>
      </c>
      <c r="D25" s="5"/>
      <c r="E25" s="5"/>
      <c r="F25" s="5"/>
      <c r="G25" s="12">
        <f>18861+65</f>
        <v>18926</v>
      </c>
      <c r="H25" s="10"/>
      <c r="I25" s="12">
        <v>9877</v>
      </c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5"/>
      <c r="B26" s="5"/>
      <c r="C26" s="5" t="s">
        <v>98</v>
      </c>
      <c r="D26" s="5"/>
      <c r="E26" s="5"/>
      <c r="F26" s="5"/>
      <c r="G26" s="12">
        <f>222-23+1030+5221+90+229+25+2</f>
        <v>6796</v>
      </c>
      <c r="H26" s="10"/>
      <c r="I26" s="12">
        <v>1643</v>
      </c>
      <c r="J26" s="2"/>
      <c r="K26" s="3"/>
      <c r="L26" s="3"/>
      <c r="M26" s="3"/>
      <c r="N26" s="3"/>
      <c r="O26" s="3"/>
      <c r="P26" s="3"/>
      <c r="Q26" s="3"/>
      <c r="R26" s="3"/>
    </row>
    <row r="27" spans="1:18" ht="12.75">
      <c r="A27" s="5"/>
      <c r="B27" s="5"/>
      <c r="C27" s="5" t="s">
        <v>64</v>
      </c>
      <c r="D27" s="5"/>
      <c r="E27" s="5"/>
      <c r="F27" s="5"/>
      <c r="G27" s="12">
        <v>1478</v>
      </c>
      <c r="H27" s="10"/>
      <c r="I27" s="12">
        <v>1760</v>
      </c>
      <c r="J27" s="2"/>
      <c r="K27" s="3"/>
      <c r="L27" s="3"/>
      <c r="M27" s="3"/>
      <c r="N27" s="3"/>
      <c r="O27" s="3"/>
      <c r="P27" s="3"/>
      <c r="Q27" s="3"/>
      <c r="R27" s="3"/>
    </row>
    <row r="28" spans="1:18" ht="12.75">
      <c r="A28" s="5"/>
      <c r="B28" s="5"/>
      <c r="C28" s="5" t="s">
        <v>95</v>
      </c>
      <c r="D28" s="5"/>
      <c r="E28" s="5"/>
      <c r="F28" s="5"/>
      <c r="G28" s="12">
        <f>5</f>
        <v>5</v>
      </c>
      <c r="H28" s="10"/>
      <c r="I28" s="12">
        <v>14</v>
      </c>
      <c r="J28" s="2"/>
      <c r="K28" s="3"/>
      <c r="L28" s="3"/>
      <c r="M28" s="3"/>
      <c r="N28" s="3"/>
      <c r="O28" s="3"/>
      <c r="P28" s="3"/>
      <c r="Q28" s="3"/>
      <c r="R28" s="3"/>
    </row>
    <row r="29" spans="1:18" ht="12.75">
      <c r="A29" s="5"/>
      <c r="B29" s="5"/>
      <c r="C29" s="5"/>
      <c r="D29" s="5"/>
      <c r="E29" s="5"/>
      <c r="F29" s="5"/>
      <c r="G29" s="17">
        <f>SUM(G24:G28)</f>
        <v>82425</v>
      </c>
      <c r="H29" s="10"/>
      <c r="I29" s="17">
        <f>SUM(I24:I28)</f>
        <v>64841</v>
      </c>
      <c r="J29" s="2"/>
      <c r="K29" s="3"/>
      <c r="L29" s="3"/>
      <c r="M29" s="3"/>
      <c r="N29" s="3"/>
      <c r="O29" s="3"/>
      <c r="P29" s="3"/>
      <c r="Q29" s="3"/>
      <c r="R29" s="3"/>
    </row>
    <row r="30" spans="1:18" ht="12.75">
      <c r="A30" s="5">
        <v>7</v>
      </c>
      <c r="B30" s="15" t="s">
        <v>65</v>
      </c>
      <c r="C30" s="5"/>
      <c r="D30" s="5"/>
      <c r="E30" s="5"/>
      <c r="F30" s="5"/>
      <c r="G30" s="16">
        <f>+G22-G29</f>
        <v>-38019</v>
      </c>
      <c r="H30" s="10"/>
      <c r="I30" s="16">
        <f>+I22-I29</f>
        <v>-42259</v>
      </c>
      <c r="J30" s="2"/>
      <c r="K30" s="3"/>
      <c r="L30" s="3"/>
      <c r="M30" s="3"/>
      <c r="N30" s="3"/>
      <c r="O30" s="3"/>
      <c r="P30" s="3"/>
      <c r="Q30" s="3"/>
      <c r="R30" s="3"/>
    </row>
    <row r="31" spans="1:18" ht="12.75">
      <c r="A31" s="5"/>
      <c r="B31" s="5"/>
      <c r="C31" s="5"/>
      <c r="D31" s="5"/>
      <c r="E31" s="5"/>
      <c r="F31" s="5"/>
      <c r="G31" s="9"/>
      <c r="H31" s="10"/>
      <c r="I31" s="9"/>
      <c r="J31" s="2"/>
      <c r="K31" s="3"/>
      <c r="L31" s="3"/>
      <c r="M31" s="3"/>
      <c r="N31" s="3"/>
      <c r="O31" s="3"/>
      <c r="P31" s="3"/>
      <c r="Q31" s="3"/>
      <c r="R31" s="3"/>
    </row>
    <row r="32" spans="1:18" ht="13.5" thickBot="1">
      <c r="A32" s="5">
        <v>8</v>
      </c>
      <c r="B32" s="15" t="s">
        <v>66</v>
      </c>
      <c r="C32" s="5"/>
      <c r="D32" s="5"/>
      <c r="E32" s="5"/>
      <c r="F32" s="5"/>
      <c r="G32" s="18">
        <f>+G7+G9+G11+G13+G30</f>
        <v>-12638</v>
      </c>
      <c r="H32" s="10"/>
      <c r="I32" s="18">
        <f>+I7+I9+I11+I13+I30</f>
        <v>-30727</v>
      </c>
      <c r="J32" s="2"/>
      <c r="K32" s="3"/>
      <c r="L32" s="3"/>
      <c r="M32" s="3"/>
      <c r="N32" s="3"/>
      <c r="O32" s="3"/>
      <c r="P32" s="3"/>
      <c r="Q32" s="3"/>
      <c r="R32" s="3"/>
    </row>
    <row r="33" spans="1:18" ht="13.5" thickTop="1">
      <c r="A33" s="5"/>
      <c r="B33" s="5"/>
      <c r="C33" s="5"/>
      <c r="D33" s="5"/>
      <c r="E33" s="5"/>
      <c r="F33" s="5"/>
      <c r="G33" s="10"/>
      <c r="H33" s="10"/>
      <c r="I33" s="10"/>
      <c r="J33" s="2"/>
      <c r="K33" s="3"/>
      <c r="L33" s="3"/>
      <c r="M33" s="3"/>
      <c r="N33" s="3"/>
      <c r="O33" s="3"/>
      <c r="P33" s="3"/>
      <c r="Q33" s="3"/>
      <c r="R33" s="3"/>
    </row>
    <row r="34" spans="1:18" ht="12.75">
      <c r="A34" s="5"/>
      <c r="B34" s="5"/>
      <c r="C34" s="5"/>
      <c r="D34" s="5"/>
      <c r="E34" s="5"/>
      <c r="F34" s="5"/>
      <c r="G34" s="9"/>
      <c r="H34" s="10"/>
      <c r="I34" s="9"/>
      <c r="J34" s="2"/>
      <c r="K34" s="3"/>
      <c r="L34" s="3"/>
      <c r="M34" s="3"/>
      <c r="N34" s="3"/>
      <c r="O34" s="3"/>
      <c r="P34" s="3"/>
      <c r="Q34" s="3"/>
      <c r="R34" s="3"/>
    </row>
    <row r="35" spans="1:18" ht="12.75">
      <c r="A35" s="5"/>
      <c r="B35" s="15" t="s">
        <v>67</v>
      </c>
      <c r="C35" s="5"/>
      <c r="D35" s="5"/>
      <c r="E35" s="5"/>
      <c r="F35" s="5"/>
      <c r="G35" s="19">
        <v>29000</v>
      </c>
      <c r="H35" s="10"/>
      <c r="I35" s="19">
        <v>18000</v>
      </c>
      <c r="J35" s="2"/>
      <c r="K35" s="3"/>
      <c r="L35" s="3"/>
      <c r="M35" s="3"/>
      <c r="N35" s="3"/>
      <c r="O35" s="3"/>
      <c r="P35" s="3"/>
      <c r="Q35" s="3"/>
      <c r="R35" s="3"/>
    </row>
    <row r="36" spans="1:18" ht="12.75">
      <c r="A36" s="5"/>
      <c r="B36" s="15" t="s">
        <v>68</v>
      </c>
      <c r="C36" s="5"/>
      <c r="D36" s="5"/>
      <c r="E36" s="5"/>
      <c r="F36" s="5"/>
      <c r="G36" s="12">
        <v>0</v>
      </c>
      <c r="H36" s="10"/>
      <c r="I36" s="12">
        <v>0</v>
      </c>
      <c r="J36" s="2"/>
      <c r="K36" s="3"/>
      <c r="L36" s="3"/>
      <c r="M36" s="3"/>
      <c r="N36" s="3"/>
      <c r="O36" s="3"/>
      <c r="P36" s="3"/>
      <c r="Q36" s="3"/>
      <c r="R36" s="3"/>
    </row>
    <row r="37" spans="1:18" ht="12.75">
      <c r="A37" s="5"/>
      <c r="B37" s="5"/>
      <c r="C37" s="5" t="s">
        <v>69</v>
      </c>
      <c r="D37" s="5"/>
      <c r="E37" s="5"/>
      <c r="F37" s="5"/>
      <c r="G37" s="12">
        <v>0</v>
      </c>
      <c r="H37" s="10"/>
      <c r="I37" s="12">
        <v>1207</v>
      </c>
      <c r="J37" s="2"/>
      <c r="K37" s="3"/>
      <c r="L37" s="3"/>
      <c r="M37" s="3"/>
      <c r="N37" s="3"/>
      <c r="O37" s="3"/>
      <c r="P37" s="3"/>
      <c r="Q37" s="3"/>
      <c r="R37" s="3"/>
    </row>
    <row r="38" spans="1:18" ht="12.75">
      <c r="A38" s="5"/>
      <c r="B38" s="5"/>
      <c r="C38" s="5" t="s">
        <v>70</v>
      </c>
      <c r="D38" s="5"/>
      <c r="E38" s="5"/>
      <c r="F38" s="5"/>
      <c r="G38" s="12">
        <v>0</v>
      </c>
      <c r="H38" s="10"/>
      <c r="I38" s="12">
        <v>0</v>
      </c>
      <c r="J38" s="2"/>
      <c r="K38" s="3"/>
      <c r="L38" s="3"/>
      <c r="M38" s="3"/>
      <c r="N38" s="3"/>
      <c r="O38" s="3"/>
      <c r="P38" s="3"/>
      <c r="Q38" s="3"/>
      <c r="R38" s="3"/>
    </row>
    <row r="39" spans="1:18" ht="12.75">
      <c r="A39" s="5"/>
      <c r="B39" s="5"/>
      <c r="C39" s="5" t="s">
        <v>71</v>
      </c>
      <c r="D39" s="5"/>
      <c r="E39" s="5"/>
      <c r="F39" s="5"/>
      <c r="G39" s="12">
        <v>522</v>
      </c>
      <c r="H39" s="10"/>
      <c r="I39" s="12">
        <v>522</v>
      </c>
      <c r="J39" s="2"/>
      <c r="K39" s="3"/>
      <c r="L39" s="3"/>
      <c r="M39" s="3"/>
      <c r="N39" s="3"/>
      <c r="O39" s="3"/>
      <c r="P39" s="3"/>
      <c r="Q39" s="3"/>
      <c r="R39" s="3"/>
    </row>
    <row r="40" spans="1:18" ht="12.75">
      <c r="A40" s="5"/>
      <c r="B40" s="5"/>
      <c r="C40" s="5" t="s">
        <v>72</v>
      </c>
      <c r="D40" s="5"/>
      <c r="E40" s="5"/>
      <c r="F40" s="5"/>
      <c r="G40" s="12">
        <v>0</v>
      </c>
      <c r="H40" s="10"/>
      <c r="I40" s="12">
        <v>0</v>
      </c>
      <c r="J40" s="2"/>
      <c r="K40" s="3"/>
      <c r="L40" s="3"/>
      <c r="M40" s="3"/>
      <c r="N40" s="3"/>
      <c r="O40" s="3"/>
      <c r="P40" s="3"/>
      <c r="Q40" s="3"/>
      <c r="R40" s="3"/>
    </row>
    <row r="41" spans="1:18" ht="12.75">
      <c r="A41" s="5"/>
      <c r="B41" s="5"/>
      <c r="C41" s="5" t="s">
        <v>73</v>
      </c>
      <c r="D41" s="5"/>
      <c r="E41" s="5"/>
      <c r="F41" s="5"/>
      <c r="G41" s="12">
        <v>-43150</v>
      </c>
      <c r="H41" s="10"/>
      <c r="I41" s="12">
        <v>-51034</v>
      </c>
      <c r="J41" s="2"/>
      <c r="K41" s="3"/>
      <c r="L41" s="3"/>
      <c r="M41" s="3"/>
      <c r="N41" s="3"/>
      <c r="O41" s="3"/>
      <c r="P41" s="3"/>
      <c r="Q41" s="3"/>
      <c r="R41" s="3"/>
    </row>
    <row r="42" spans="1:18" ht="12.75">
      <c r="A42" s="5"/>
      <c r="B42" s="5"/>
      <c r="C42" s="5" t="s">
        <v>81</v>
      </c>
      <c r="D42" s="5"/>
      <c r="E42" s="5"/>
      <c r="F42" s="5"/>
      <c r="G42" s="12">
        <v>833</v>
      </c>
      <c r="H42" s="10"/>
      <c r="I42" s="12">
        <v>578</v>
      </c>
      <c r="J42" s="2"/>
      <c r="K42" s="3"/>
      <c r="L42" s="3"/>
      <c r="M42" s="3"/>
      <c r="N42" s="3"/>
      <c r="O42" s="3"/>
      <c r="P42" s="3"/>
      <c r="Q42" s="3"/>
      <c r="R42" s="3"/>
    </row>
    <row r="43" spans="1:18" ht="12.75">
      <c r="A43" s="5"/>
      <c r="B43" s="5"/>
      <c r="C43" s="5"/>
      <c r="D43" s="5"/>
      <c r="E43" s="5"/>
      <c r="F43" s="5"/>
      <c r="G43" s="12"/>
      <c r="H43" s="10"/>
      <c r="I43" s="12"/>
      <c r="J43" s="2"/>
      <c r="K43" s="3"/>
      <c r="L43" s="3"/>
      <c r="M43" s="3"/>
      <c r="N43" s="3"/>
      <c r="O43" s="3"/>
      <c r="P43" s="3"/>
      <c r="Q43" s="3"/>
      <c r="R43" s="3"/>
    </row>
    <row r="44" spans="1:18" ht="12.75">
      <c r="A44" s="5">
        <v>9</v>
      </c>
      <c r="B44" s="15" t="s">
        <v>74</v>
      </c>
      <c r="C44" s="5"/>
      <c r="D44" s="5"/>
      <c r="E44" s="5"/>
      <c r="F44" s="5"/>
      <c r="G44" s="12">
        <v>0</v>
      </c>
      <c r="H44" s="10"/>
      <c r="I44" s="12">
        <v>0</v>
      </c>
      <c r="J44" s="2"/>
      <c r="K44" s="3"/>
      <c r="L44" s="3"/>
      <c r="M44" s="3"/>
      <c r="N44" s="3"/>
      <c r="O44" s="3"/>
      <c r="P44" s="3"/>
      <c r="Q44" s="3"/>
      <c r="R44" s="3"/>
    </row>
    <row r="45" spans="1:18" ht="12.75">
      <c r="A45" s="5"/>
      <c r="B45" s="5"/>
      <c r="C45" s="5"/>
      <c r="D45" s="5"/>
      <c r="E45" s="5"/>
      <c r="F45" s="5"/>
      <c r="G45" s="12"/>
      <c r="H45" s="10"/>
      <c r="I45" s="12"/>
      <c r="J45" s="2"/>
      <c r="K45" s="3"/>
      <c r="L45" s="3"/>
      <c r="M45" s="3"/>
      <c r="N45" s="3"/>
      <c r="O45" s="3"/>
      <c r="P45" s="3"/>
      <c r="Q45" s="3"/>
      <c r="R45" s="3"/>
    </row>
    <row r="46" spans="1:18" ht="12.75">
      <c r="A46" s="5">
        <v>10</v>
      </c>
      <c r="B46" s="15" t="s">
        <v>75</v>
      </c>
      <c r="C46" s="5"/>
      <c r="D46" s="5"/>
      <c r="E46" s="5"/>
      <c r="F46" s="5"/>
      <c r="G46" s="12">
        <v>0</v>
      </c>
      <c r="H46" s="10"/>
      <c r="I46" s="12">
        <v>0</v>
      </c>
      <c r="J46" s="2"/>
      <c r="K46" s="3"/>
      <c r="L46" s="3"/>
      <c r="M46" s="3"/>
      <c r="N46" s="3"/>
      <c r="O46" s="3"/>
      <c r="P46" s="3"/>
      <c r="Q46" s="3"/>
      <c r="R46" s="3"/>
    </row>
    <row r="47" spans="1:18" ht="12.75">
      <c r="A47" s="5"/>
      <c r="B47" s="5"/>
      <c r="C47" s="5"/>
      <c r="D47" s="5"/>
      <c r="E47" s="5"/>
      <c r="F47" s="5"/>
      <c r="G47" s="12"/>
      <c r="H47" s="10"/>
      <c r="I47" s="12"/>
      <c r="J47" s="2"/>
      <c r="K47" s="3"/>
      <c r="L47" s="3"/>
      <c r="M47" s="3"/>
      <c r="N47" s="3"/>
      <c r="O47" s="3"/>
      <c r="P47" s="3"/>
      <c r="Q47" s="3"/>
      <c r="R47" s="3"/>
    </row>
    <row r="48" spans="1:18" ht="12.75">
      <c r="A48" s="5">
        <v>11</v>
      </c>
      <c r="B48" s="15" t="s">
        <v>76</v>
      </c>
      <c r="C48" s="5"/>
      <c r="D48" s="5"/>
      <c r="E48" s="5"/>
      <c r="F48" s="5"/>
      <c r="G48" s="13">
        <v>157</v>
      </c>
      <c r="H48" s="10"/>
      <c r="I48" s="13">
        <v>0</v>
      </c>
      <c r="J48" s="2"/>
      <c r="K48" s="3"/>
      <c r="L48" s="3"/>
      <c r="M48" s="3"/>
      <c r="N48" s="3"/>
      <c r="O48" s="3"/>
      <c r="P48" s="3"/>
      <c r="Q48" s="3"/>
      <c r="R48" s="3"/>
    </row>
    <row r="49" spans="1:18" ht="12.75">
      <c r="A49" s="5"/>
      <c r="B49" s="5"/>
      <c r="C49" s="5"/>
      <c r="D49" s="5"/>
      <c r="E49" s="5"/>
      <c r="F49" s="5"/>
      <c r="G49" s="10"/>
      <c r="H49" s="10"/>
      <c r="I49" s="10"/>
      <c r="J49" s="2"/>
      <c r="K49" s="3"/>
      <c r="L49" s="3"/>
      <c r="M49" s="3"/>
      <c r="N49" s="3"/>
      <c r="O49" s="3"/>
      <c r="P49" s="3"/>
      <c r="Q49" s="3"/>
      <c r="R49" s="3"/>
    </row>
    <row r="50" spans="1:18" ht="13.5" thickBot="1">
      <c r="A50" s="5"/>
      <c r="B50" s="5"/>
      <c r="C50" s="5"/>
      <c r="D50" s="5"/>
      <c r="E50" s="5"/>
      <c r="F50" s="5"/>
      <c r="G50" s="18">
        <f>SUM(G35:G48)</f>
        <v>-12638</v>
      </c>
      <c r="H50" s="10"/>
      <c r="I50" s="18">
        <f>SUM(I35:I48)</f>
        <v>-30727</v>
      </c>
      <c r="J50" s="2"/>
      <c r="K50" s="3"/>
      <c r="L50" s="3"/>
      <c r="M50" s="3"/>
      <c r="N50" s="3"/>
      <c r="O50" s="3"/>
      <c r="P50" s="3"/>
      <c r="Q50" s="3"/>
      <c r="R50" s="3"/>
    </row>
    <row r="51" spans="1:18" ht="13.5" thickTop="1">
      <c r="A51" s="5"/>
      <c r="B51" s="5"/>
      <c r="C51" s="5"/>
      <c r="D51" s="5"/>
      <c r="E51" s="5"/>
      <c r="F51" s="5"/>
      <c r="G51" s="10"/>
      <c r="H51" s="10"/>
      <c r="I51" s="10"/>
      <c r="J51" s="2"/>
      <c r="K51" s="3"/>
      <c r="L51" s="3"/>
      <c r="M51" s="3"/>
      <c r="N51" s="3"/>
      <c r="O51" s="3"/>
      <c r="P51" s="3"/>
      <c r="Q51" s="3"/>
      <c r="R51" s="3"/>
    </row>
    <row r="52" spans="1:18" ht="12.75">
      <c r="A52" s="5">
        <v>12</v>
      </c>
      <c r="B52" s="15" t="s">
        <v>77</v>
      </c>
      <c r="C52" s="5"/>
      <c r="D52" s="5"/>
      <c r="E52" s="5"/>
      <c r="F52" s="5"/>
      <c r="G52" s="20">
        <f>(+G30+G7)/G35</f>
        <v>-0.8300344827586207</v>
      </c>
      <c r="H52" s="14"/>
      <c r="I52" s="20">
        <f>(+I30+I7)/I35</f>
        <v>-1.7576666666666667</v>
      </c>
      <c r="J52" s="2"/>
      <c r="K52" s="3"/>
      <c r="L52" s="3"/>
      <c r="M52" s="3"/>
      <c r="N52" s="3"/>
      <c r="O52" s="3"/>
      <c r="P52" s="3"/>
      <c r="Q52" s="3"/>
      <c r="R52" s="3"/>
    </row>
    <row r="53" spans="1:18" ht="12.75">
      <c r="A53" s="5"/>
      <c r="B53" s="5"/>
      <c r="C53" s="5"/>
      <c r="D53" s="5"/>
      <c r="E53" s="5"/>
      <c r="F53" s="5"/>
      <c r="G53" s="9"/>
      <c r="H53" s="10"/>
      <c r="I53" s="9"/>
      <c r="J53" s="2"/>
      <c r="K53" s="3"/>
      <c r="L53" s="3"/>
      <c r="M53" s="3"/>
      <c r="N53" s="3"/>
      <c r="O53" s="3"/>
      <c r="P53" s="3"/>
      <c r="Q53" s="3"/>
      <c r="R53" s="3"/>
    </row>
    <row r="54" spans="1:18" ht="12.75">
      <c r="A54" s="5"/>
      <c r="B54" s="5"/>
      <c r="C54" s="5"/>
      <c r="D54" s="5"/>
      <c r="E54" s="5"/>
      <c r="F54" s="5"/>
      <c r="G54" s="9"/>
      <c r="H54" s="10"/>
      <c r="I54" s="9"/>
      <c r="J54" s="2"/>
      <c r="K54" s="3"/>
      <c r="L54" s="3"/>
      <c r="M54" s="3"/>
      <c r="N54" s="3"/>
      <c r="O54" s="3"/>
      <c r="P54" s="3"/>
      <c r="Q54" s="3"/>
      <c r="R54" s="3"/>
    </row>
    <row r="55" spans="1:18" ht="12.75">
      <c r="A55" s="5"/>
      <c r="B55" s="5"/>
      <c r="C55" s="5"/>
      <c r="D55" s="5"/>
      <c r="E55" s="5"/>
      <c r="F55" s="5"/>
      <c r="G55" s="9"/>
      <c r="H55" s="10"/>
      <c r="I55" s="9"/>
      <c r="J55" s="2"/>
      <c r="K55" s="3"/>
      <c r="L55" s="3"/>
      <c r="M55" s="3"/>
      <c r="N55" s="3"/>
      <c r="O55" s="3"/>
      <c r="P55" s="3"/>
      <c r="Q55" s="3"/>
      <c r="R55" s="3"/>
    </row>
    <row r="56" spans="1:18" ht="12.75">
      <c r="A56" s="5"/>
      <c r="B56" s="5"/>
      <c r="C56" s="5"/>
      <c r="D56" s="5"/>
      <c r="E56" s="5"/>
      <c r="F56" s="5"/>
      <c r="G56" s="9"/>
      <c r="H56" s="10"/>
      <c r="I56" s="9"/>
      <c r="J56" s="2"/>
      <c r="K56" s="3"/>
      <c r="L56" s="3"/>
      <c r="M56" s="3"/>
      <c r="N56" s="3"/>
      <c r="O56" s="3"/>
      <c r="P56" s="3"/>
      <c r="Q56" s="3"/>
      <c r="R56" s="3"/>
    </row>
    <row r="57" spans="1:18" ht="12.75">
      <c r="A57" s="5"/>
      <c r="B57" s="5"/>
      <c r="C57" s="5"/>
      <c r="D57" s="5"/>
      <c r="E57" s="5"/>
      <c r="F57" s="5"/>
      <c r="G57" s="9"/>
      <c r="H57" s="10"/>
      <c r="I57" s="9"/>
      <c r="J57" s="2"/>
      <c r="K57" s="3"/>
      <c r="L57" s="3"/>
      <c r="M57" s="3"/>
      <c r="N57" s="3"/>
      <c r="O57" s="3"/>
      <c r="P57" s="3"/>
      <c r="Q57" s="3"/>
      <c r="R57" s="3"/>
    </row>
    <row r="58" spans="1:18" ht="12.75">
      <c r="A58" s="5"/>
      <c r="B58" s="5"/>
      <c r="C58" s="5"/>
      <c r="D58" s="5"/>
      <c r="E58" s="5"/>
      <c r="F58" s="5"/>
      <c r="G58" s="9"/>
      <c r="H58" s="10"/>
      <c r="I58" s="9"/>
      <c r="J58" s="2"/>
      <c r="K58" s="3"/>
      <c r="L58" s="3"/>
      <c r="M58" s="3"/>
      <c r="N58" s="3"/>
      <c r="O58" s="3"/>
      <c r="P58" s="3"/>
      <c r="Q58" s="3"/>
      <c r="R58" s="3"/>
    </row>
    <row r="59" spans="1:18" ht="12.75">
      <c r="A59" s="5"/>
      <c r="B59" s="5"/>
      <c r="C59" s="5"/>
      <c r="D59" s="5"/>
      <c r="E59" s="5"/>
      <c r="F59" s="5"/>
      <c r="G59" s="9"/>
      <c r="H59" s="10"/>
      <c r="I59" s="9"/>
      <c r="J59" s="2"/>
      <c r="K59" s="3"/>
      <c r="L59" s="3"/>
      <c r="M59" s="3"/>
      <c r="N59" s="3"/>
      <c r="O59" s="3"/>
      <c r="P59" s="3"/>
      <c r="Q59" s="3"/>
      <c r="R59" s="3"/>
    </row>
    <row r="60" spans="1:18" ht="12.75">
      <c r="A60" s="5"/>
      <c r="B60" s="5"/>
      <c r="C60" s="5"/>
      <c r="D60" s="5"/>
      <c r="E60" s="5"/>
      <c r="F60" s="5"/>
      <c r="G60" s="9"/>
      <c r="H60" s="10"/>
      <c r="I60" s="9"/>
      <c r="J60" s="2"/>
      <c r="K60" s="3"/>
      <c r="L60" s="3"/>
      <c r="M60" s="3"/>
      <c r="N60" s="3"/>
      <c r="O60" s="3"/>
      <c r="P60" s="3"/>
      <c r="Q60" s="3"/>
      <c r="R60" s="3"/>
    </row>
    <row r="61" spans="1:18" ht="12.75">
      <c r="A61" s="5"/>
      <c r="B61" s="5"/>
      <c r="C61" s="5"/>
      <c r="D61" s="5"/>
      <c r="E61" s="5"/>
      <c r="F61" s="5"/>
      <c r="G61" s="9"/>
      <c r="H61" s="10"/>
      <c r="I61" s="9"/>
      <c r="J61" s="2"/>
      <c r="K61" s="3"/>
      <c r="L61" s="3"/>
      <c r="M61" s="3"/>
      <c r="N61" s="3"/>
      <c r="O61" s="3"/>
      <c r="P61" s="3"/>
      <c r="Q61" s="3"/>
      <c r="R61" s="3"/>
    </row>
    <row r="62" spans="1:18" ht="12.75">
      <c r="A62" s="5"/>
      <c r="B62" s="5"/>
      <c r="C62" s="5"/>
      <c r="D62" s="5"/>
      <c r="E62" s="5"/>
      <c r="F62" s="5"/>
      <c r="G62" s="9"/>
      <c r="H62" s="10"/>
      <c r="I62" s="9"/>
      <c r="J62" s="2"/>
      <c r="K62" s="3"/>
      <c r="L62" s="3"/>
      <c r="M62" s="3"/>
      <c r="N62" s="3"/>
      <c r="O62" s="3"/>
      <c r="P62" s="3"/>
      <c r="Q62" s="3"/>
      <c r="R62" s="3"/>
    </row>
    <row r="63" spans="1:18" ht="12.75">
      <c r="A63" s="5"/>
      <c r="B63" s="5"/>
      <c r="C63" s="5"/>
      <c r="D63" s="5"/>
      <c r="E63" s="5"/>
      <c r="F63" s="5"/>
      <c r="G63" s="9"/>
      <c r="H63" s="10"/>
      <c r="I63" s="9"/>
      <c r="J63" s="2"/>
      <c r="K63" s="3"/>
      <c r="L63" s="3"/>
      <c r="M63" s="3"/>
      <c r="N63" s="3"/>
      <c r="O63" s="3"/>
      <c r="P63" s="3"/>
      <c r="Q63" s="3"/>
      <c r="R63" s="3"/>
    </row>
    <row r="64" spans="1:18" ht="12.75">
      <c r="A64" s="5"/>
      <c r="B64" s="5"/>
      <c r="C64" s="5"/>
      <c r="D64" s="5"/>
      <c r="E64" s="5"/>
      <c r="F64" s="5"/>
      <c r="G64" s="9"/>
      <c r="H64" s="10"/>
      <c r="I64" s="9"/>
      <c r="J64" s="2"/>
      <c r="K64" s="3"/>
      <c r="L64" s="3"/>
      <c r="M64" s="3"/>
      <c r="N64" s="3"/>
      <c r="O64" s="3"/>
      <c r="P64" s="3"/>
      <c r="Q64" s="3"/>
      <c r="R64" s="3"/>
    </row>
    <row r="65" spans="1:18" ht="12.75">
      <c r="A65" s="5"/>
      <c r="B65" s="5"/>
      <c r="C65" s="5"/>
      <c r="D65" s="5"/>
      <c r="E65" s="5"/>
      <c r="F65" s="5"/>
      <c r="G65" s="9"/>
      <c r="H65" s="10"/>
      <c r="I65" s="9"/>
      <c r="J65" s="2"/>
      <c r="K65" s="3"/>
      <c r="L65" s="3"/>
      <c r="M65" s="3"/>
      <c r="N65" s="3"/>
      <c r="O65" s="3"/>
      <c r="P65" s="3"/>
      <c r="Q65" s="3"/>
      <c r="R65" s="3"/>
    </row>
    <row r="66" spans="1:18" ht="12.75">
      <c r="A66" s="5"/>
      <c r="B66" s="5"/>
      <c r="C66" s="5"/>
      <c r="D66" s="5"/>
      <c r="E66" s="5"/>
      <c r="F66" s="5"/>
      <c r="G66" s="9"/>
      <c r="H66" s="10"/>
      <c r="I66" s="9"/>
      <c r="J66" s="2"/>
      <c r="K66" s="3"/>
      <c r="L66" s="3"/>
      <c r="M66" s="3"/>
      <c r="N66" s="3"/>
      <c r="O66" s="3"/>
      <c r="P66" s="3"/>
      <c r="Q66" s="3"/>
      <c r="R66" s="3"/>
    </row>
    <row r="67" spans="1:18" ht="12.75">
      <c r="A67" s="5"/>
      <c r="B67" s="5"/>
      <c r="C67" s="5"/>
      <c r="D67" s="5"/>
      <c r="E67" s="5"/>
      <c r="F67" s="5"/>
      <c r="G67" s="9"/>
      <c r="H67" s="10"/>
      <c r="I67" s="9"/>
      <c r="J67" s="2"/>
      <c r="K67" s="3"/>
      <c r="L67" s="3"/>
      <c r="M67" s="3"/>
      <c r="N67" s="3"/>
      <c r="O67" s="3"/>
      <c r="P67" s="3"/>
      <c r="Q67" s="3"/>
      <c r="R67" s="3"/>
    </row>
    <row r="68" spans="1:18" ht="12.75">
      <c r="A68" s="5"/>
      <c r="B68" s="5"/>
      <c r="C68" s="5"/>
      <c r="D68" s="5"/>
      <c r="E68" s="5"/>
      <c r="F68" s="5"/>
      <c r="G68" s="9"/>
      <c r="H68" s="10"/>
      <c r="I68" s="9"/>
      <c r="J68" s="2"/>
      <c r="K68" s="3"/>
      <c r="L68" s="3"/>
      <c r="M68" s="3"/>
      <c r="N68" s="3"/>
      <c r="O68" s="3"/>
      <c r="P68" s="3"/>
      <c r="Q68" s="3"/>
      <c r="R68" s="3"/>
    </row>
    <row r="69" spans="1:18" ht="12.75">
      <c r="A69" s="5"/>
      <c r="B69" s="5"/>
      <c r="C69" s="5"/>
      <c r="D69" s="5"/>
      <c r="E69" s="5"/>
      <c r="F69" s="5"/>
      <c r="G69" s="9"/>
      <c r="H69" s="10"/>
      <c r="I69" s="9"/>
      <c r="J69" s="2"/>
      <c r="K69" s="3"/>
      <c r="L69" s="3"/>
      <c r="M69" s="3"/>
      <c r="N69" s="3"/>
      <c r="O69" s="3"/>
      <c r="P69" s="3"/>
      <c r="Q69" s="3"/>
      <c r="R69" s="3"/>
    </row>
    <row r="70" spans="1:18" ht="12.75">
      <c r="A70" s="5"/>
      <c r="B70" s="5"/>
      <c r="C70" s="5"/>
      <c r="D70" s="5"/>
      <c r="E70" s="5"/>
      <c r="F70" s="5"/>
      <c r="G70" s="9"/>
      <c r="H70" s="10"/>
      <c r="I70" s="9"/>
      <c r="J70" s="2"/>
      <c r="K70" s="3"/>
      <c r="L70" s="3"/>
      <c r="M70" s="3"/>
      <c r="N70" s="3"/>
      <c r="O70" s="3"/>
      <c r="P70" s="3"/>
      <c r="Q70" s="3"/>
      <c r="R70" s="3"/>
    </row>
    <row r="71" spans="1:18" ht="12.75">
      <c r="A71" s="5"/>
      <c r="B71" s="5"/>
      <c r="C71" s="5"/>
      <c r="D71" s="5"/>
      <c r="E71" s="5"/>
      <c r="F71" s="5"/>
      <c r="G71" s="9"/>
      <c r="H71" s="10"/>
      <c r="I71" s="9"/>
      <c r="J71" s="2"/>
      <c r="K71" s="3"/>
      <c r="L71" s="3"/>
      <c r="M71" s="3"/>
      <c r="N71" s="3"/>
      <c r="O71" s="3"/>
      <c r="P71" s="3"/>
      <c r="Q71" s="3"/>
      <c r="R71" s="3"/>
    </row>
    <row r="72" spans="1:18" ht="12.75">
      <c r="A72" s="5"/>
      <c r="B72" s="5"/>
      <c r="C72" s="5"/>
      <c r="D72" s="5"/>
      <c r="E72" s="5"/>
      <c r="F72" s="5"/>
      <c r="G72" s="9"/>
      <c r="H72" s="10"/>
      <c r="I72" s="9"/>
      <c r="J72" s="2"/>
      <c r="K72" s="3"/>
      <c r="L72" s="3"/>
      <c r="M72" s="3"/>
      <c r="N72" s="3"/>
      <c r="O72" s="3"/>
      <c r="P72" s="3"/>
      <c r="Q72" s="3"/>
      <c r="R72" s="3"/>
    </row>
    <row r="73" spans="1:18" ht="12.75">
      <c r="A73" s="5"/>
      <c r="B73" s="5"/>
      <c r="C73" s="5"/>
      <c r="D73" s="5"/>
      <c r="E73" s="5"/>
      <c r="F73" s="5"/>
      <c r="G73" s="9"/>
      <c r="H73" s="10"/>
      <c r="I73" s="9"/>
      <c r="J73" s="2"/>
      <c r="K73" s="3"/>
      <c r="L73" s="3"/>
      <c r="M73" s="3"/>
      <c r="N73" s="3"/>
      <c r="O73" s="3"/>
      <c r="P73" s="3"/>
      <c r="Q73" s="3"/>
      <c r="R73" s="3"/>
    </row>
    <row r="74" spans="1:18" ht="12.75">
      <c r="A74" s="5"/>
      <c r="B74" s="5"/>
      <c r="C74" s="5"/>
      <c r="D74" s="5"/>
      <c r="E74" s="5"/>
      <c r="F74" s="5"/>
      <c r="G74" s="9"/>
      <c r="H74" s="10"/>
      <c r="I74" s="9"/>
      <c r="J74" s="2"/>
      <c r="K74" s="3"/>
      <c r="L74" s="3"/>
      <c r="M74" s="3"/>
      <c r="N74" s="3"/>
      <c r="O74" s="3"/>
      <c r="P74" s="3"/>
      <c r="Q74" s="3"/>
      <c r="R74" s="3"/>
    </row>
    <row r="75" spans="1:18" ht="12.75">
      <c r="A75" s="5"/>
      <c r="B75" s="5"/>
      <c r="C75" s="5"/>
      <c r="D75" s="5"/>
      <c r="E75" s="5"/>
      <c r="F75" s="5"/>
      <c r="G75" s="9"/>
      <c r="H75" s="10"/>
      <c r="I75" s="9"/>
      <c r="J75" s="2"/>
      <c r="K75" s="3"/>
      <c r="L75" s="3"/>
      <c r="M75" s="3"/>
      <c r="N75" s="3"/>
      <c r="O75" s="3"/>
      <c r="P75" s="3"/>
      <c r="Q75" s="3"/>
      <c r="R75" s="3"/>
    </row>
    <row r="76" spans="1:18" ht="12.75">
      <c r="A76" s="5"/>
      <c r="B76" s="5"/>
      <c r="C76" s="5"/>
      <c r="D76" s="5"/>
      <c r="E76" s="5"/>
      <c r="F76" s="5"/>
      <c r="G76" s="9"/>
      <c r="H76" s="10"/>
      <c r="I76" s="9"/>
      <c r="J76" s="2"/>
      <c r="K76" s="3"/>
      <c r="L76" s="3"/>
      <c r="M76" s="3"/>
      <c r="N76" s="3"/>
      <c r="O76" s="3"/>
      <c r="P76" s="3"/>
      <c r="Q76" s="3"/>
      <c r="R76" s="3"/>
    </row>
    <row r="77" spans="1:18" ht="12.75">
      <c r="A77" s="5"/>
      <c r="B77" s="5"/>
      <c r="C77" s="5"/>
      <c r="D77" s="5"/>
      <c r="E77" s="5"/>
      <c r="F77" s="5"/>
      <c r="G77" s="9"/>
      <c r="H77" s="10"/>
      <c r="I77" s="9"/>
      <c r="J77" s="2"/>
      <c r="K77" s="3"/>
      <c r="L77" s="3"/>
      <c r="M77" s="3"/>
      <c r="N77" s="3"/>
      <c r="O77" s="3"/>
      <c r="P77" s="3"/>
      <c r="Q77" s="3"/>
      <c r="R77" s="3"/>
    </row>
    <row r="78" spans="1:18" ht="12.75">
      <c r="A78" s="5"/>
      <c r="B78" s="5"/>
      <c r="C78" s="5"/>
      <c r="D78" s="5"/>
      <c r="E78" s="5"/>
      <c r="F78" s="5"/>
      <c r="G78" s="9"/>
      <c r="H78" s="10"/>
      <c r="I78" s="9"/>
      <c r="J78" s="2"/>
      <c r="K78" s="3"/>
      <c r="L78" s="3"/>
      <c r="M78" s="3"/>
      <c r="N78" s="3"/>
      <c r="O78" s="3"/>
      <c r="P78" s="3"/>
      <c r="Q78" s="3"/>
      <c r="R78" s="3"/>
    </row>
    <row r="79" spans="1:18" ht="12.75">
      <c r="A79" s="5"/>
      <c r="B79" s="5"/>
      <c r="C79" s="5"/>
      <c r="D79" s="5"/>
      <c r="E79" s="5"/>
      <c r="F79" s="5"/>
      <c r="G79" s="9"/>
      <c r="H79" s="10"/>
      <c r="I79" s="9"/>
      <c r="J79" s="2"/>
      <c r="K79" s="3"/>
      <c r="L79" s="3"/>
      <c r="M79" s="3"/>
      <c r="N79" s="3"/>
      <c r="O79" s="3"/>
      <c r="P79" s="3"/>
      <c r="Q79" s="3"/>
      <c r="R79" s="3"/>
    </row>
    <row r="80" spans="1:18" ht="12.75">
      <c r="A80" s="5"/>
      <c r="B80" s="5"/>
      <c r="C80" s="5"/>
      <c r="D80" s="5"/>
      <c r="E80" s="5"/>
      <c r="F80" s="5"/>
      <c r="G80" s="9"/>
      <c r="H80" s="10"/>
      <c r="I80" s="9"/>
      <c r="J80" s="2"/>
      <c r="K80" s="3"/>
      <c r="L80" s="3"/>
      <c r="M80" s="3"/>
      <c r="N80" s="3"/>
      <c r="O80" s="3"/>
      <c r="P80" s="3"/>
      <c r="Q80" s="3"/>
      <c r="R80" s="3"/>
    </row>
    <row r="81" spans="1:18" ht="12.75">
      <c r="A81" s="5"/>
      <c r="B81" s="5"/>
      <c r="C81" s="5"/>
      <c r="D81" s="5"/>
      <c r="E81" s="5"/>
      <c r="F81" s="5"/>
      <c r="G81" s="9"/>
      <c r="H81" s="10"/>
      <c r="I81" s="9"/>
      <c r="J81" s="2"/>
      <c r="K81" s="3"/>
      <c r="L81" s="3"/>
      <c r="M81" s="3"/>
      <c r="N81" s="3"/>
      <c r="O81" s="3"/>
      <c r="P81" s="3"/>
      <c r="Q81" s="3"/>
      <c r="R81" s="3"/>
    </row>
    <row r="82" spans="1:18" ht="12.75">
      <c r="A82" s="5"/>
      <c r="B82" s="5"/>
      <c r="C82" s="5"/>
      <c r="D82" s="5"/>
      <c r="E82" s="5"/>
      <c r="F82" s="5"/>
      <c r="G82" s="9"/>
      <c r="H82" s="10"/>
      <c r="I82" s="9"/>
      <c r="J82" s="2"/>
      <c r="K82" s="3"/>
      <c r="L82" s="3"/>
      <c r="M82" s="3"/>
      <c r="N82" s="3"/>
      <c r="O82" s="3"/>
      <c r="P82" s="3"/>
      <c r="Q82" s="3"/>
      <c r="R82" s="3"/>
    </row>
    <row r="83" spans="1:18" ht="12.75">
      <c r="A83" s="5"/>
      <c r="B83" s="5"/>
      <c r="C83" s="5"/>
      <c r="D83" s="5"/>
      <c r="E83" s="5"/>
      <c r="F83" s="5"/>
      <c r="G83" s="9"/>
      <c r="H83" s="10"/>
      <c r="I83" s="9"/>
      <c r="J83" s="2"/>
      <c r="K83" s="3"/>
      <c r="L83" s="3"/>
      <c r="M83" s="3"/>
      <c r="N83" s="3"/>
      <c r="O83" s="3"/>
      <c r="P83" s="3"/>
      <c r="Q83" s="3"/>
      <c r="R83" s="3"/>
    </row>
    <row r="84" spans="1:18" ht="12.75">
      <c r="A84" s="5"/>
      <c r="B84" s="5"/>
      <c r="C84" s="5"/>
      <c r="D84" s="5"/>
      <c r="E84" s="5"/>
      <c r="F84" s="5"/>
      <c r="G84" s="9"/>
      <c r="H84" s="10"/>
      <c r="I84" s="9"/>
      <c r="J84" s="2"/>
      <c r="K84" s="3"/>
      <c r="L84" s="3"/>
      <c r="M84" s="3"/>
      <c r="N84" s="3"/>
      <c r="O84" s="3"/>
      <c r="P84" s="3"/>
      <c r="Q84" s="3"/>
      <c r="R84" s="3"/>
    </row>
    <row r="85" spans="1:18" ht="12.75">
      <c r="A85" s="5"/>
      <c r="B85" s="5"/>
      <c r="C85" s="5"/>
      <c r="D85" s="5"/>
      <c r="E85" s="5"/>
      <c r="F85" s="5"/>
      <c r="G85" s="9"/>
      <c r="H85" s="10"/>
      <c r="I85" s="9"/>
      <c r="J85" s="2"/>
      <c r="K85" s="3"/>
      <c r="L85" s="3"/>
      <c r="M85" s="3"/>
      <c r="N85" s="3"/>
      <c r="O85" s="3"/>
      <c r="P85" s="3"/>
      <c r="Q85" s="3"/>
      <c r="R85" s="3"/>
    </row>
    <row r="86" spans="1:18" ht="12.75">
      <c r="A86" s="5"/>
      <c r="B86" s="5"/>
      <c r="C86" s="5"/>
      <c r="D86" s="5"/>
      <c r="E86" s="5"/>
      <c r="F86" s="5"/>
      <c r="G86" s="9"/>
      <c r="H86" s="10"/>
      <c r="I86" s="9"/>
      <c r="J86" s="2"/>
      <c r="K86" s="3"/>
      <c r="L86" s="3"/>
      <c r="M86" s="3"/>
      <c r="N86" s="3"/>
      <c r="O86" s="3"/>
      <c r="P86" s="3"/>
      <c r="Q86" s="3"/>
      <c r="R86" s="3"/>
    </row>
    <row r="87" spans="1:18" ht="12.75">
      <c r="A87" s="5"/>
      <c r="B87" s="5"/>
      <c r="C87" s="5"/>
      <c r="D87" s="5"/>
      <c r="E87" s="5"/>
      <c r="F87" s="5"/>
      <c r="G87" s="9"/>
      <c r="H87" s="10"/>
      <c r="I87" s="9"/>
      <c r="J87" s="2"/>
      <c r="K87" s="3"/>
      <c r="L87" s="3"/>
      <c r="M87" s="3"/>
      <c r="N87" s="3"/>
      <c r="O87" s="3"/>
      <c r="P87" s="3"/>
      <c r="Q87" s="3"/>
      <c r="R87" s="3"/>
    </row>
    <row r="88" spans="1:18" ht="12.75">
      <c r="A88" s="5"/>
      <c r="B88" s="5"/>
      <c r="C88" s="5"/>
      <c r="D88" s="5"/>
      <c r="E88" s="5"/>
      <c r="F88" s="5"/>
      <c r="G88" s="9"/>
      <c r="H88" s="10"/>
      <c r="I88" s="9"/>
      <c r="J88" s="2"/>
      <c r="K88" s="3"/>
      <c r="L88" s="3"/>
      <c r="M88" s="3"/>
      <c r="N88" s="3"/>
      <c r="O88" s="3"/>
      <c r="P88" s="3"/>
      <c r="Q88" s="3"/>
      <c r="R88" s="3"/>
    </row>
    <row r="89" spans="1:18" ht="12.75">
      <c r="A89" s="5"/>
      <c r="B89" s="5"/>
      <c r="C89" s="5"/>
      <c r="D89" s="5"/>
      <c r="E89" s="5"/>
      <c r="F89" s="5"/>
      <c r="G89" s="9"/>
      <c r="H89" s="10"/>
      <c r="I89" s="9"/>
      <c r="J89" s="2"/>
      <c r="K89" s="3"/>
      <c r="L89" s="3"/>
      <c r="M89" s="3"/>
      <c r="N89" s="3"/>
      <c r="O89" s="3"/>
      <c r="P89" s="3"/>
      <c r="Q89" s="3"/>
      <c r="R89" s="3"/>
    </row>
    <row r="90" spans="1:18" ht="12.75">
      <c r="A90" s="5"/>
      <c r="B90" s="5"/>
      <c r="C90" s="5"/>
      <c r="D90" s="5"/>
      <c r="E90" s="5"/>
      <c r="F90" s="5"/>
      <c r="G90" s="9"/>
      <c r="H90" s="10"/>
      <c r="I90" s="9"/>
      <c r="J90" s="2"/>
      <c r="K90" s="3"/>
      <c r="L90" s="3"/>
      <c r="M90" s="3"/>
      <c r="N90" s="3"/>
      <c r="O90" s="3"/>
      <c r="P90" s="3"/>
      <c r="Q90" s="3"/>
      <c r="R90" s="3"/>
    </row>
    <row r="91" spans="1:18" ht="12.75">
      <c r="A91" s="5"/>
      <c r="B91" s="5"/>
      <c r="C91" s="5"/>
      <c r="D91" s="5"/>
      <c r="E91" s="5"/>
      <c r="F91" s="5"/>
      <c r="G91" s="9"/>
      <c r="H91" s="10"/>
      <c r="I91" s="9"/>
      <c r="J91" s="2"/>
      <c r="K91" s="3"/>
      <c r="L91" s="3"/>
      <c r="M91" s="3"/>
      <c r="N91" s="3"/>
      <c r="O91" s="3"/>
      <c r="P91" s="3"/>
      <c r="Q91" s="3"/>
      <c r="R91" s="3"/>
    </row>
    <row r="92" spans="1:18" ht="12.75">
      <c r="A92" s="5"/>
      <c r="B92" s="5"/>
      <c r="C92" s="5"/>
      <c r="D92" s="5"/>
      <c r="E92" s="5"/>
      <c r="F92" s="5"/>
      <c r="G92" s="9"/>
      <c r="H92" s="10"/>
      <c r="I92" s="9"/>
      <c r="J92" s="2"/>
      <c r="K92" s="3"/>
      <c r="L92" s="3"/>
      <c r="M92" s="3"/>
      <c r="N92" s="3"/>
      <c r="O92" s="3"/>
      <c r="P92" s="3"/>
      <c r="Q92" s="3"/>
      <c r="R92" s="3"/>
    </row>
    <row r="93" spans="1:18" ht="12.75">
      <c r="A93" s="5"/>
      <c r="B93" s="5"/>
      <c r="C93" s="5"/>
      <c r="D93" s="5"/>
      <c r="E93" s="5"/>
      <c r="F93" s="5"/>
      <c r="G93" s="9"/>
      <c r="H93" s="10"/>
      <c r="I93" s="9"/>
      <c r="J93" s="2"/>
      <c r="K93" s="3"/>
      <c r="L93" s="3"/>
      <c r="M93" s="3"/>
      <c r="N93" s="3"/>
      <c r="O93" s="3"/>
      <c r="P93" s="3"/>
      <c r="Q93" s="3"/>
      <c r="R93" s="3"/>
    </row>
    <row r="94" spans="1:18" ht="12.75">
      <c r="A94" s="5"/>
      <c r="B94" s="5"/>
      <c r="C94" s="5"/>
      <c r="D94" s="5"/>
      <c r="E94" s="5"/>
      <c r="F94" s="5"/>
      <c r="G94" s="9"/>
      <c r="H94" s="10"/>
      <c r="I94" s="9"/>
      <c r="J94" s="2"/>
      <c r="K94" s="3"/>
      <c r="L94" s="3"/>
      <c r="M94" s="3"/>
      <c r="N94" s="3"/>
      <c r="O94" s="3"/>
      <c r="P94" s="3"/>
      <c r="Q94" s="3"/>
      <c r="R94" s="3"/>
    </row>
    <row r="95" spans="1:10" ht="12.75">
      <c r="A95" s="5"/>
      <c r="B95" s="5"/>
      <c r="C95" s="5"/>
      <c r="D95" s="5"/>
      <c r="E95" s="5"/>
      <c r="F95" s="5"/>
      <c r="G95" s="5"/>
      <c r="H95" s="8"/>
      <c r="I95" s="5"/>
      <c r="J95" s="1"/>
    </row>
    <row r="96" spans="1:10" ht="12.75">
      <c r="A96" s="5"/>
      <c r="B96" s="5"/>
      <c r="C96" s="5"/>
      <c r="D96" s="5"/>
      <c r="E96" s="5"/>
      <c r="F96" s="5"/>
      <c r="G96" s="5"/>
      <c r="H96" s="8"/>
      <c r="I96" s="5"/>
      <c r="J96" s="1"/>
    </row>
    <row r="97" spans="1:10" ht="12.75">
      <c r="A97" s="5"/>
      <c r="B97" s="5"/>
      <c r="C97" s="5"/>
      <c r="D97" s="5"/>
      <c r="E97" s="5"/>
      <c r="F97" s="5"/>
      <c r="G97" s="5"/>
      <c r="H97" s="8"/>
      <c r="I97" s="5"/>
      <c r="J97" s="1"/>
    </row>
    <row r="98" spans="1:10" ht="12.75">
      <c r="A98" s="5"/>
      <c r="B98" s="5"/>
      <c r="C98" s="5"/>
      <c r="D98" s="5"/>
      <c r="E98" s="5"/>
      <c r="F98" s="5"/>
      <c r="G98" s="5"/>
      <c r="H98" s="8"/>
      <c r="I98" s="5"/>
      <c r="J98" s="1"/>
    </row>
    <row r="99" spans="1:10" ht="12.75">
      <c r="A99" s="5"/>
      <c r="B99" s="5"/>
      <c r="C99" s="5"/>
      <c r="D99" s="5"/>
      <c r="E99" s="5"/>
      <c r="F99" s="5"/>
      <c r="G99" s="5"/>
      <c r="H99" s="8"/>
      <c r="I99" s="5"/>
      <c r="J99" s="1"/>
    </row>
    <row r="100" spans="1:10" ht="12.75">
      <c r="A100" s="5"/>
      <c r="B100" s="5"/>
      <c r="C100" s="5"/>
      <c r="D100" s="5"/>
      <c r="E100" s="5"/>
      <c r="F100" s="5"/>
      <c r="G100" s="5"/>
      <c r="H100" s="8"/>
      <c r="I100" s="5"/>
      <c r="J100" s="1"/>
    </row>
    <row r="101" spans="1:10" ht="12.75">
      <c r="A101" s="5"/>
      <c r="B101" s="5"/>
      <c r="C101" s="5"/>
      <c r="D101" s="5"/>
      <c r="E101" s="5"/>
      <c r="F101" s="5"/>
      <c r="G101" s="5"/>
      <c r="H101" s="8"/>
      <c r="I101" s="5"/>
      <c r="J101" s="1"/>
    </row>
    <row r="102" spans="1:10" ht="12.75">
      <c r="A102" s="5"/>
      <c r="B102" s="5"/>
      <c r="C102" s="5"/>
      <c r="D102" s="5"/>
      <c r="E102" s="5"/>
      <c r="F102" s="5"/>
      <c r="G102" s="5"/>
      <c r="H102" s="8"/>
      <c r="I102" s="5"/>
      <c r="J102" s="1"/>
    </row>
    <row r="103" spans="1:10" ht="12.75">
      <c r="A103" s="5"/>
      <c r="B103" s="5"/>
      <c r="C103" s="5"/>
      <c r="D103" s="5"/>
      <c r="E103" s="5"/>
      <c r="F103" s="5"/>
      <c r="G103" s="5"/>
      <c r="H103" s="8"/>
      <c r="I103" s="5"/>
      <c r="J103" s="1"/>
    </row>
    <row r="104" spans="1:10" ht="12.75">
      <c r="A104" s="5"/>
      <c r="B104" s="5"/>
      <c r="C104" s="5"/>
      <c r="D104" s="5"/>
      <c r="E104" s="5"/>
      <c r="F104" s="5"/>
      <c r="G104" s="5"/>
      <c r="H104" s="8"/>
      <c r="I104" s="5"/>
      <c r="J104" s="1"/>
    </row>
    <row r="105" spans="1:10" ht="12.75">
      <c r="A105" s="5"/>
      <c r="B105" s="5"/>
      <c r="C105" s="5"/>
      <c r="D105" s="5"/>
      <c r="E105" s="5"/>
      <c r="F105" s="5"/>
      <c r="G105" s="5"/>
      <c r="H105" s="8"/>
      <c r="I105" s="5"/>
      <c r="J105" s="1"/>
    </row>
    <row r="106" spans="1:10" ht="12.75">
      <c r="A106" s="5"/>
      <c r="B106" s="5"/>
      <c r="C106" s="5"/>
      <c r="D106" s="5"/>
      <c r="E106" s="5"/>
      <c r="F106" s="5"/>
      <c r="G106" s="5"/>
      <c r="H106" s="8"/>
      <c r="I106" s="5"/>
      <c r="J106" s="1"/>
    </row>
    <row r="107" spans="1:10" ht="12.75">
      <c r="A107" s="5"/>
      <c r="B107" s="5"/>
      <c r="C107" s="5"/>
      <c r="D107" s="5"/>
      <c r="E107" s="5"/>
      <c r="F107" s="5"/>
      <c r="G107" s="5"/>
      <c r="H107" s="8"/>
      <c r="I107" s="5"/>
      <c r="J107" s="1"/>
    </row>
    <row r="108" spans="1:10" ht="12.75">
      <c r="A108" s="5"/>
      <c r="B108" s="5"/>
      <c r="C108" s="5"/>
      <c r="D108" s="5"/>
      <c r="E108" s="5"/>
      <c r="F108" s="5"/>
      <c r="G108" s="5"/>
      <c r="H108" s="8"/>
      <c r="I108" s="5"/>
      <c r="J108" s="1"/>
    </row>
    <row r="109" spans="1:10" ht="12.75">
      <c r="A109" s="5"/>
      <c r="B109" s="5"/>
      <c r="C109" s="5"/>
      <c r="D109" s="5"/>
      <c r="E109" s="5"/>
      <c r="F109" s="5"/>
      <c r="G109" s="5"/>
      <c r="H109" s="8"/>
      <c r="I109" s="5"/>
      <c r="J109" s="1"/>
    </row>
    <row r="110" spans="1:10" ht="12.75">
      <c r="A110" s="5"/>
      <c r="B110" s="5"/>
      <c r="C110" s="5"/>
      <c r="D110" s="5"/>
      <c r="E110" s="5"/>
      <c r="F110" s="5"/>
      <c r="G110" s="5"/>
      <c r="H110" s="8"/>
      <c r="I110" s="5"/>
      <c r="J110" s="1"/>
    </row>
    <row r="111" spans="1:10" ht="12.75">
      <c r="A111" s="5"/>
      <c r="B111" s="5"/>
      <c r="C111" s="5"/>
      <c r="D111" s="5"/>
      <c r="E111" s="5"/>
      <c r="F111" s="5"/>
      <c r="G111" s="5"/>
      <c r="H111" s="8"/>
      <c r="I111" s="5"/>
      <c r="J111" s="1"/>
    </row>
    <row r="112" spans="1:10" ht="12.75">
      <c r="A112" s="5"/>
      <c r="B112" s="5"/>
      <c r="C112" s="5"/>
      <c r="D112" s="5"/>
      <c r="E112" s="5"/>
      <c r="F112" s="5"/>
      <c r="G112" s="5"/>
      <c r="H112" s="8"/>
      <c r="I112" s="5"/>
      <c r="J112" s="1"/>
    </row>
    <row r="113" spans="1:10" ht="12.75">
      <c r="A113" s="5"/>
      <c r="B113" s="5"/>
      <c r="C113" s="5"/>
      <c r="D113" s="5"/>
      <c r="E113" s="5"/>
      <c r="F113" s="5"/>
      <c r="G113" s="5"/>
      <c r="H113" s="8"/>
      <c r="I113" s="5"/>
      <c r="J113" s="1"/>
    </row>
    <row r="114" spans="1:10" ht="12.75">
      <c r="A114" s="5"/>
      <c r="B114" s="5"/>
      <c r="C114" s="5"/>
      <c r="D114" s="5"/>
      <c r="E114" s="5"/>
      <c r="F114" s="5"/>
      <c r="G114" s="5"/>
      <c r="H114" s="8"/>
      <c r="I114" s="5"/>
      <c r="J114" s="1"/>
    </row>
    <row r="115" spans="1:10" ht="12.75">
      <c r="A115" s="5"/>
      <c r="B115" s="5"/>
      <c r="C115" s="5"/>
      <c r="D115" s="5"/>
      <c r="E115" s="5"/>
      <c r="F115" s="5"/>
      <c r="G115" s="5"/>
      <c r="H115" s="8"/>
      <c r="I115" s="5"/>
      <c r="J115" s="1"/>
    </row>
    <row r="116" spans="1:10" ht="12.75">
      <c r="A116" s="5"/>
      <c r="B116" s="5"/>
      <c r="C116" s="5"/>
      <c r="D116" s="5"/>
      <c r="E116" s="5"/>
      <c r="F116" s="5"/>
      <c r="G116" s="5"/>
      <c r="H116" s="8"/>
      <c r="I116" s="5"/>
      <c r="J116" s="1"/>
    </row>
    <row r="117" spans="1:10" ht="12.75">
      <c r="A117" s="5"/>
      <c r="B117" s="5"/>
      <c r="C117" s="5"/>
      <c r="D117" s="5"/>
      <c r="E117" s="5"/>
      <c r="F117" s="5"/>
      <c r="G117" s="5"/>
      <c r="H117" s="8"/>
      <c r="I117" s="5"/>
      <c r="J117" s="1"/>
    </row>
    <row r="118" spans="1:10" ht="12.75">
      <c r="A118" s="5"/>
      <c r="B118" s="5"/>
      <c r="C118" s="5"/>
      <c r="D118" s="5"/>
      <c r="E118" s="5"/>
      <c r="F118" s="5"/>
      <c r="G118" s="5"/>
      <c r="H118" s="8"/>
      <c r="I118" s="5"/>
      <c r="J118" s="1"/>
    </row>
    <row r="119" spans="1:10" ht="12.75">
      <c r="A119" s="5"/>
      <c r="B119" s="5"/>
      <c r="C119" s="5"/>
      <c r="D119" s="5"/>
      <c r="E119" s="5"/>
      <c r="F119" s="5"/>
      <c r="G119" s="5"/>
      <c r="H119" s="8"/>
      <c r="I119" s="5"/>
      <c r="J119" s="1"/>
    </row>
    <row r="120" spans="1:10" ht="12.75">
      <c r="A120" s="5"/>
      <c r="B120" s="5"/>
      <c r="C120" s="5"/>
      <c r="D120" s="5"/>
      <c r="E120" s="5"/>
      <c r="F120" s="5"/>
      <c r="G120" s="5"/>
      <c r="H120" s="8"/>
      <c r="I120" s="5"/>
      <c r="J120" s="1"/>
    </row>
    <row r="121" spans="1:10" ht="12.75">
      <c r="A121" s="5"/>
      <c r="B121" s="5"/>
      <c r="C121" s="5"/>
      <c r="D121" s="5"/>
      <c r="E121" s="5"/>
      <c r="F121" s="5"/>
      <c r="G121" s="5"/>
      <c r="H121" s="8"/>
      <c r="I121" s="5"/>
      <c r="J121" s="1"/>
    </row>
    <row r="122" spans="1:10" ht="12.75">
      <c r="A122" s="5"/>
      <c r="B122" s="5"/>
      <c r="C122" s="5"/>
      <c r="D122" s="5"/>
      <c r="E122" s="5"/>
      <c r="F122" s="5"/>
      <c r="G122" s="5"/>
      <c r="H122" s="8"/>
      <c r="I122" s="5"/>
      <c r="J122" s="1"/>
    </row>
    <row r="123" spans="1:10" ht="12.75">
      <c r="A123" s="5"/>
      <c r="B123" s="5"/>
      <c r="C123" s="5"/>
      <c r="D123" s="5"/>
      <c r="E123" s="5"/>
      <c r="F123" s="5"/>
      <c r="G123" s="5"/>
      <c r="H123" s="8"/>
      <c r="I123" s="5"/>
      <c r="J123" s="1"/>
    </row>
    <row r="124" spans="1:10" ht="12.75">
      <c r="A124" s="5"/>
      <c r="B124" s="5"/>
      <c r="C124" s="5"/>
      <c r="D124" s="5"/>
      <c r="E124" s="5"/>
      <c r="F124" s="5"/>
      <c r="G124" s="5"/>
      <c r="H124" s="8"/>
      <c r="I124" s="5"/>
      <c r="J124" s="1"/>
    </row>
    <row r="125" spans="1:9" ht="12.75">
      <c r="A125" s="5"/>
      <c r="B125" s="5"/>
      <c r="C125" s="5"/>
      <c r="D125" s="5"/>
      <c r="E125" s="5"/>
      <c r="F125" s="5"/>
      <c r="G125" s="5"/>
      <c r="H125" s="8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8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8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8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8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8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8"/>
      <c r="I131" s="5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ht="12.75">
      <c r="H150" s="4"/>
    </row>
    <row r="151" ht="12.75">
      <c r="H151" s="4"/>
    </row>
    <row r="152" ht="12.75">
      <c r="H152" s="4"/>
    </row>
    <row r="153" ht="12.75">
      <c r="H153" s="4"/>
    </row>
    <row r="154" ht="12.75">
      <c r="H154" s="4"/>
    </row>
    <row r="155" ht="12.75">
      <c r="H155" s="4"/>
    </row>
    <row r="156" ht="12.75">
      <c r="H156" s="4"/>
    </row>
    <row r="157" ht="12.75">
      <c r="H157" s="4"/>
    </row>
    <row r="158" ht="12.75">
      <c r="H158" s="4"/>
    </row>
    <row r="159" ht="12.75">
      <c r="H159" s="4"/>
    </row>
    <row r="160" ht="12.75">
      <c r="H160" s="4"/>
    </row>
    <row r="161" ht="12.75">
      <c r="H161" s="4"/>
    </row>
    <row r="162" ht="12.75">
      <c r="H162" s="4"/>
    </row>
    <row r="163" ht="12.75">
      <c r="H163" s="4"/>
    </row>
    <row r="164" ht="12.75">
      <c r="H164" s="4"/>
    </row>
    <row r="165" ht="12.75">
      <c r="H165" s="4"/>
    </row>
    <row r="166" ht="12.75">
      <c r="H166" s="4"/>
    </row>
    <row r="167" ht="12.75">
      <c r="H167" s="4"/>
    </row>
    <row r="168" ht="12.75">
      <c r="H168" s="4"/>
    </row>
    <row r="169" ht="12.75">
      <c r="H169" s="4"/>
    </row>
    <row r="170" ht="12.75">
      <c r="H170" s="4"/>
    </row>
    <row r="171" ht="12.75">
      <c r="H171" s="4"/>
    </row>
    <row r="172" ht="12.75">
      <c r="H172" s="4"/>
    </row>
    <row r="173" ht="12.75">
      <c r="H173" s="4"/>
    </row>
    <row r="174" ht="12.75">
      <c r="H174" s="4"/>
    </row>
    <row r="175" ht="12.75">
      <c r="H175" s="4"/>
    </row>
    <row r="176" ht="12.75">
      <c r="H176" s="4"/>
    </row>
    <row r="177" ht="12.75">
      <c r="H177" s="4"/>
    </row>
    <row r="178" ht="12.75">
      <c r="H178" s="4"/>
    </row>
    <row r="179" ht="12.75">
      <c r="H179" s="4"/>
    </row>
    <row r="180" ht="12.75">
      <c r="H180" s="4"/>
    </row>
    <row r="181" ht="12.75">
      <c r="H181" s="4"/>
    </row>
    <row r="182" ht="12.75">
      <c r="H182" s="4"/>
    </row>
    <row r="183" ht="12.75">
      <c r="H183" s="4"/>
    </row>
    <row r="184" ht="12.75">
      <c r="H184" s="4"/>
    </row>
    <row r="185" ht="12.75">
      <c r="H185" s="4"/>
    </row>
    <row r="186" ht="12.75">
      <c r="H186" s="4"/>
    </row>
    <row r="187" ht="12.75">
      <c r="H187" s="4"/>
    </row>
    <row r="188" ht="12.75">
      <c r="H188" s="4"/>
    </row>
    <row r="189" ht="12.75">
      <c r="H189" s="4"/>
    </row>
    <row r="190" ht="12.75">
      <c r="H190" s="4"/>
    </row>
    <row r="191" ht="12.75">
      <c r="H191" s="4"/>
    </row>
    <row r="192" ht="12.75">
      <c r="H192" s="4"/>
    </row>
    <row r="193" ht="12.75">
      <c r="H193" s="4"/>
    </row>
    <row r="194" ht="12.75">
      <c r="H194" s="4"/>
    </row>
    <row r="195" ht="12.75">
      <c r="H195" s="4"/>
    </row>
    <row r="196" ht="12.75">
      <c r="H196" s="4"/>
    </row>
    <row r="197" ht="12.75">
      <c r="H197" s="4"/>
    </row>
    <row r="198" ht="12.75">
      <c r="H198" s="4"/>
    </row>
    <row r="199" ht="12.75">
      <c r="H199" s="4"/>
    </row>
    <row r="200" ht="12.75">
      <c r="H200" s="4"/>
    </row>
    <row r="201" ht="12.75">
      <c r="H201" s="4"/>
    </row>
    <row r="202" ht="12.75">
      <c r="H202" s="4"/>
    </row>
    <row r="203" ht="12.75">
      <c r="H203" s="4"/>
    </row>
    <row r="204" ht="12.75">
      <c r="H204" s="4"/>
    </row>
    <row r="205" ht="12.75">
      <c r="H205" s="4"/>
    </row>
    <row r="206" ht="12.75">
      <c r="H206" s="4"/>
    </row>
    <row r="207" ht="12.75">
      <c r="H207" s="4"/>
    </row>
    <row r="208" ht="12.75">
      <c r="H208" s="4"/>
    </row>
    <row r="209" ht="12.75">
      <c r="H209" s="4"/>
    </row>
    <row r="210" ht="12.75">
      <c r="H210" s="4"/>
    </row>
    <row r="211" ht="12.75">
      <c r="H211" s="4"/>
    </row>
    <row r="212" ht="12.75">
      <c r="H212" s="4"/>
    </row>
    <row r="213" ht="12.75">
      <c r="H213" s="4"/>
    </row>
    <row r="214" ht="12.75">
      <c r="H214" s="4"/>
    </row>
    <row r="215" ht="12.75">
      <c r="H215" s="4"/>
    </row>
    <row r="216" ht="12.75">
      <c r="H216" s="4"/>
    </row>
    <row r="217" ht="12.75">
      <c r="H217" s="4"/>
    </row>
    <row r="218" ht="12.75">
      <c r="H218" s="4"/>
    </row>
    <row r="219" ht="12.75">
      <c r="H219" s="4"/>
    </row>
    <row r="220" ht="12.75">
      <c r="H220" s="4"/>
    </row>
    <row r="221" ht="12.75">
      <c r="H221" s="4"/>
    </row>
    <row r="222" ht="12.75">
      <c r="H222" s="4"/>
    </row>
    <row r="223" ht="12.75">
      <c r="H223" s="4"/>
    </row>
    <row r="224" ht="12.75">
      <c r="H224" s="4"/>
    </row>
    <row r="225" ht="12.75">
      <c r="H225" s="4"/>
    </row>
    <row r="226" ht="12.75">
      <c r="H226" s="4"/>
    </row>
    <row r="227" ht="12.75">
      <c r="H227" s="4"/>
    </row>
    <row r="228" ht="12.75">
      <c r="H228" s="4"/>
    </row>
    <row r="229" ht="12.75">
      <c r="H229" s="4"/>
    </row>
    <row r="230" ht="12.75">
      <c r="H230" s="4"/>
    </row>
    <row r="231" ht="12.75">
      <c r="H231" s="4"/>
    </row>
    <row r="232" ht="12.75">
      <c r="H232" s="4"/>
    </row>
    <row r="233" ht="12.75">
      <c r="H233" s="4"/>
    </row>
    <row r="234" ht="12.75">
      <c r="H234" s="4"/>
    </row>
    <row r="235" ht="12.75">
      <c r="H235" s="4"/>
    </row>
    <row r="236" ht="12.75">
      <c r="H236" s="4"/>
    </row>
    <row r="237" ht="12.75">
      <c r="H237" s="4"/>
    </row>
    <row r="238" ht="12.75">
      <c r="H238" s="4"/>
    </row>
    <row r="239" ht="12.75">
      <c r="H239" s="4"/>
    </row>
    <row r="240" ht="12.75">
      <c r="H240" s="4"/>
    </row>
    <row r="241" ht="12.75">
      <c r="H241" s="4"/>
    </row>
    <row r="242" ht="12.75">
      <c r="H242" s="4"/>
    </row>
    <row r="243" ht="12.75">
      <c r="H243" s="4"/>
    </row>
    <row r="244" ht="12.75">
      <c r="H244" s="4"/>
    </row>
    <row r="245" ht="12.75">
      <c r="H245" s="4"/>
    </row>
    <row r="246" ht="12.75">
      <c r="H246" s="4"/>
    </row>
    <row r="247" ht="12.75">
      <c r="H247" s="4"/>
    </row>
    <row r="248" ht="12.75">
      <c r="H248" s="4"/>
    </row>
    <row r="249" ht="12.75">
      <c r="H249" s="4"/>
    </row>
    <row r="250" ht="12.75">
      <c r="H250" s="4"/>
    </row>
    <row r="251" ht="12.75">
      <c r="H251" s="4"/>
    </row>
    <row r="252" ht="12.75">
      <c r="H252" s="4"/>
    </row>
    <row r="253" ht="12.75">
      <c r="H253" s="4"/>
    </row>
    <row r="254" ht="12.75">
      <c r="H254" s="4"/>
    </row>
    <row r="255" ht="12.75">
      <c r="H255" s="4"/>
    </row>
    <row r="256" ht="12.75">
      <c r="H256" s="4"/>
    </row>
    <row r="257" ht="12.75">
      <c r="H257" s="4"/>
    </row>
    <row r="258" ht="12.75">
      <c r="H258" s="4"/>
    </row>
    <row r="259" ht="12.75">
      <c r="H259" s="4"/>
    </row>
    <row r="260" ht="12.75">
      <c r="H260" s="4"/>
    </row>
    <row r="261" ht="12.75">
      <c r="H261" s="4"/>
    </row>
    <row r="262" ht="12.75">
      <c r="H262" s="4"/>
    </row>
    <row r="263" ht="12.75">
      <c r="H263" s="4"/>
    </row>
    <row r="264" ht="12.75">
      <c r="H264" s="4"/>
    </row>
    <row r="265" ht="12.75">
      <c r="H265" s="4"/>
    </row>
    <row r="266" ht="12.75">
      <c r="H266" s="4"/>
    </row>
    <row r="267" ht="12.75">
      <c r="H267" s="4"/>
    </row>
    <row r="268" ht="12.75">
      <c r="H268" s="4"/>
    </row>
    <row r="269" ht="12.75">
      <c r="H269" s="4"/>
    </row>
    <row r="270" ht="12.75">
      <c r="H270" s="4"/>
    </row>
    <row r="271" ht="12.75">
      <c r="H271" s="4"/>
    </row>
    <row r="272" ht="12.75">
      <c r="H272" s="4"/>
    </row>
    <row r="273" ht="12.75">
      <c r="H273" s="4"/>
    </row>
    <row r="274" ht="12.75">
      <c r="H274" s="4"/>
    </row>
    <row r="275" ht="12.75">
      <c r="H275" s="4"/>
    </row>
    <row r="276" ht="12.75">
      <c r="H276" s="4"/>
    </row>
    <row r="277" ht="12.75">
      <c r="H277" s="4"/>
    </row>
    <row r="278" ht="12.75">
      <c r="H278" s="4"/>
    </row>
    <row r="279" ht="12.75">
      <c r="H279" s="4"/>
    </row>
    <row r="280" ht="12.75">
      <c r="H280" s="4"/>
    </row>
    <row r="281" ht="12.75">
      <c r="H281" s="4"/>
    </row>
    <row r="282" ht="12.75">
      <c r="H282" s="4"/>
    </row>
    <row r="283" ht="12.75">
      <c r="H283" s="4"/>
    </row>
    <row r="284" ht="12.75">
      <c r="H284" s="4"/>
    </row>
    <row r="285" ht="12.75">
      <c r="H285" s="4"/>
    </row>
    <row r="286" ht="12.75">
      <c r="H286" s="4"/>
    </row>
    <row r="287" ht="12.75">
      <c r="H287" s="4"/>
    </row>
    <row r="288" ht="12.75">
      <c r="H288" s="4"/>
    </row>
    <row r="289" ht="12.75">
      <c r="H289" s="4"/>
    </row>
    <row r="290" ht="12.75">
      <c r="H290" s="4"/>
    </row>
    <row r="291" ht="12.75">
      <c r="H291" s="4"/>
    </row>
    <row r="292" ht="12.75">
      <c r="H292" s="4"/>
    </row>
    <row r="293" ht="12.75">
      <c r="H293" s="4"/>
    </row>
    <row r="294" ht="12.75">
      <c r="H294" s="4"/>
    </row>
    <row r="295" ht="12.75">
      <c r="H295" s="4"/>
    </row>
    <row r="296" ht="12.75">
      <c r="H296" s="4"/>
    </row>
    <row r="297" ht="12.75">
      <c r="H297" s="4"/>
    </row>
    <row r="298" ht="12.75">
      <c r="H298" s="4"/>
    </row>
    <row r="299" ht="12.75">
      <c r="H299" s="4"/>
    </row>
    <row r="300" ht="12.75">
      <c r="H300" s="4"/>
    </row>
    <row r="301" ht="12.75">
      <c r="H301" s="4"/>
    </row>
    <row r="302" ht="12.75">
      <c r="H302" s="4"/>
    </row>
    <row r="303" ht="12.75">
      <c r="H303" s="4"/>
    </row>
    <row r="304" ht="12.75">
      <c r="H304" s="4"/>
    </row>
    <row r="305" ht="12.75">
      <c r="H305" s="4"/>
    </row>
    <row r="306" ht="12.75">
      <c r="H306" s="4"/>
    </row>
    <row r="307" ht="12.75">
      <c r="H307" s="4"/>
    </row>
    <row r="308" ht="12.75">
      <c r="H308" s="4"/>
    </row>
    <row r="309" ht="12.75">
      <c r="H309" s="4"/>
    </row>
    <row r="310" ht="12.75">
      <c r="H310" s="4"/>
    </row>
    <row r="311" ht="12.75">
      <c r="H311" s="4"/>
    </row>
    <row r="312" ht="12.75">
      <c r="H312" s="4"/>
    </row>
    <row r="313" ht="12.75">
      <c r="H313" s="4"/>
    </row>
    <row r="314" ht="12.75">
      <c r="H314" s="4"/>
    </row>
    <row r="315" ht="12.75">
      <c r="H315" s="4"/>
    </row>
    <row r="316" ht="12.75">
      <c r="H316" s="4"/>
    </row>
    <row r="317" ht="12.75">
      <c r="H317" s="4"/>
    </row>
    <row r="318" ht="12.75">
      <c r="H318" s="4"/>
    </row>
    <row r="319" ht="12.75">
      <c r="H319" s="4"/>
    </row>
    <row r="320" ht="12.75">
      <c r="H320" s="4"/>
    </row>
    <row r="321" ht="12.75">
      <c r="H321" s="4"/>
    </row>
    <row r="322" ht="12.75">
      <c r="H322" s="4"/>
    </row>
    <row r="323" ht="12.75">
      <c r="H323" s="4"/>
    </row>
    <row r="324" ht="12.75">
      <c r="H324" s="4"/>
    </row>
    <row r="325" ht="12.75">
      <c r="H325" s="4"/>
    </row>
    <row r="326" ht="12.75">
      <c r="H326" s="4"/>
    </row>
    <row r="327" ht="12.75">
      <c r="H327" s="4"/>
    </row>
    <row r="328" ht="12.75">
      <c r="H328" s="4"/>
    </row>
    <row r="329" ht="12.75">
      <c r="H329" s="4"/>
    </row>
    <row r="330" ht="12.75">
      <c r="H330" s="4"/>
    </row>
    <row r="331" ht="12.75">
      <c r="H331" s="4"/>
    </row>
    <row r="332" ht="12.75">
      <c r="H332" s="4"/>
    </row>
    <row r="333" ht="12.75">
      <c r="H333" s="4"/>
    </row>
  </sheetData>
  <printOptions/>
  <pageMargins left="0.75" right="0.75" top="0.72" bottom="0.65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109"/>
  <sheetViews>
    <sheetView workbookViewId="0" topLeftCell="E45">
      <selection activeCell="J13" sqref="J13"/>
    </sheetView>
  </sheetViews>
  <sheetFormatPr defaultColWidth="9.140625" defaultRowHeight="12.75"/>
  <cols>
    <col min="1" max="1" width="2.57421875" style="0" customWidth="1"/>
    <col min="2" max="2" width="4.421875" style="0" customWidth="1"/>
    <col min="6" max="6" width="5.421875" style="0" customWidth="1"/>
    <col min="7" max="7" width="3.7109375" style="0" customWidth="1"/>
    <col min="9" max="9" width="2.8515625" style="0" customWidth="1"/>
    <col min="11" max="11" width="2.421875" style="0" customWidth="1"/>
    <col min="13" max="13" width="2.8515625" style="0" customWidth="1"/>
    <col min="15" max="15" width="2.28125" style="0" customWidth="1"/>
  </cols>
  <sheetData>
    <row r="1" spans="1:17" ht="12.75">
      <c r="A1" s="21" t="s">
        <v>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 t="s">
        <v>97</v>
      </c>
      <c r="B2" s="5"/>
      <c r="C2" s="5"/>
      <c r="D2" s="5"/>
      <c r="E2" s="5"/>
      <c r="F2" s="5"/>
      <c r="G2" s="28"/>
      <c r="H2" s="37"/>
      <c r="I2" s="37"/>
      <c r="J2" s="37"/>
      <c r="K2" s="29"/>
      <c r="L2" s="5"/>
      <c r="M2" s="5"/>
      <c r="N2" s="5"/>
      <c r="O2" s="5"/>
      <c r="P2" s="5"/>
      <c r="Q2" s="5"/>
    </row>
    <row r="3" spans="1:17" ht="12.75">
      <c r="A3" s="5" t="s">
        <v>0</v>
      </c>
      <c r="B3" s="5"/>
      <c r="C3" s="5"/>
      <c r="D3" s="5"/>
      <c r="E3" s="5"/>
      <c r="F3" s="5"/>
      <c r="G3" s="5"/>
      <c r="I3" s="5"/>
      <c r="J3" s="26"/>
      <c r="K3" s="26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5"/>
      <c r="F4" s="5"/>
      <c r="G4" s="5"/>
      <c r="H4" s="26" t="s">
        <v>106</v>
      </c>
      <c r="I4" s="5"/>
      <c r="J4" s="26"/>
      <c r="K4" s="26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F5" s="5"/>
      <c r="G5" s="6"/>
      <c r="H5" s="26" t="s">
        <v>104</v>
      </c>
      <c r="I5" s="5"/>
      <c r="J5" s="26"/>
      <c r="K5" s="26"/>
      <c r="L5" s="5"/>
      <c r="M5" s="5"/>
      <c r="N5" s="26" t="s">
        <v>104</v>
      </c>
      <c r="O5" s="26"/>
      <c r="P5" s="31" t="s">
        <v>103</v>
      </c>
      <c r="Q5" s="5"/>
    </row>
    <row r="6" spans="1:17" ht="12.75">
      <c r="A6" s="5"/>
      <c r="B6" s="5"/>
      <c r="C6" s="5"/>
      <c r="D6" s="5"/>
      <c r="E6" s="5"/>
      <c r="F6" s="5"/>
      <c r="G6" s="5"/>
      <c r="H6" s="27" t="s">
        <v>96</v>
      </c>
      <c r="I6" s="5"/>
      <c r="J6" s="28" t="s">
        <v>100</v>
      </c>
      <c r="K6" s="28"/>
      <c r="L6" s="28" t="s">
        <v>101</v>
      </c>
      <c r="M6" s="28"/>
      <c r="N6" s="28" t="s">
        <v>105</v>
      </c>
      <c r="O6" s="28"/>
      <c r="P6" s="27" t="s">
        <v>102</v>
      </c>
      <c r="Q6" s="5"/>
    </row>
    <row r="7" spans="1:17" ht="12.75">
      <c r="A7" s="5"/>
      <c r="B7" s="5"/>
      <c r="C7" s="5"/>
      <c r="D7" s="5"/>
      <c r="E7" s="5"/>
      <c r="F7" s="5"/>
      <c r="G7" s="5"/>
      <c r="H7" s="27" t="s">
        <v>4</v>
      </c>
      <c r="I7" s="5"/>
      <c r="J7" s="27" t="s">
        <v>4</v>
      </c>
      <c r="K7" s="27"/>
      <c r="L7" s="27" t="s">
        <v>4</v>
      </c>
      <c r="M7" s="27"/>
      <c r="N7" s="27" t="s">
        <v>4</v>
      </c>
      <c r="O7" s="27"/>
      <c r="P7" s="27" t="s">
        <v>4</v>
      </c>
      <c r="Q7" s="5"/>
    </row>
    <row r="8" spans="1:17" ht="12.75">
      <c r="A8" s="5"/>
      <c r="B8" s="5"/>
      <c r="C8" s="5"/>
      <c r="D8" s="5"/>
      <c r="E8" s="5"/>
      <c r="F8" s="5"/>
      <c r="G8" s="5"/>
      <c r="H8" s="8"/>
      <c r="I8" s="5"/>
      <c r="J8" s="8"/>
      <c r="K8" s="8"/>
      <c r="L8" s="5"/>
      <c r="M8" s="5"/>
      <c r="N8" s="5"/>
      <c r="O8" s="5"/>
      <c r="P8" s="7"/>
      <c r="Q8" s="5"/>
    </row>
    <row r="9" spans="1:17" ht="12.75">
      <c r="A9" s="5">
        <v>1</v>
      </c>
      <c r="B9" s="22" t="s">
        <v>2</v>
      </c>
      <c r="C9" s="15" t="s">
        <v>3</v>
      </c>
      <c r="D9" s="5"/>
      <c r="E9" s="5"/>
      <c r="F9" s="5"/>
      <c r="G9" s="5"/>
      <c r="H9" s="24">
        <f>34234-220-657-768</f>
        <v>32589</v>
      </c>
      <c r="I9" s="9"/>
      <c r="J9" s="24">
        <f>657-6</f>
        <v>651</v>
      </c>
      <c r="K9" s="24"/>
      <c r="L9" s="30">
        <f>1535/2</f>
        <v>767.5</v>
      </c>
      <c r="M9" s="30"/>
      <c r="N9" s="32">
        <f>SUM(H9:L9)</f>
        <v>34007.5</v>
      </c>
      <c r="O9" s="32"/>
      <c r="P9" s="24">
        <f>34008-21354</f>
        <v>12654</v>
      </c>
      <c r="Q9" s="5"/>
    </row>
    <row r="10" spans="1:17" ht="12.75">
      <c r="A10" s="5"/>
      <c r="B10" s="5"/>
      <c r="C10" s="5"/>
      <c r="D10" s="5"/>
      <c r="E10" s="5"/>
      <c r="F10" s="5"/>
      <c r="G10" s="5"/>
      <c r="H10" s="10"/>
      <c r="I10" s="9"/>
      <c r="J10" s="10"/>
      <c r="K10" s="10"/>
      <c r="L10" s="5"/>
      <c r="M10" s="5"/>
      <c r="N10" s="32"/>
      <c r="O10" s="32"/>
      <c r="P10" s="10"/>
      <c r="Q10" s="5"/>
    </row>
    <row r="11" spans="1:17" ht="12.75">
      <c r="A11" s="5"/>
      <c r="B11" s="22" t="s">
        <v>5</v>
      </c>
      <c r="C11" s="15" t="s">
        <v>6</v>
      </c>
      <c r="D11" s="5"/>
      <c r="E11" s="5"/>
      <c r="F11" s="5"/>
      <c r="G11" s="5"/>
      <c r="H11" s="24">
        <f>243</f>
        <v>243</v>
      </c>
      <c r="I11" s="16"/>
      <c r="J11" s="24">
        <f>(2.5+8.9+1.5)/2</f>
        <v>6.45</v>
      </c>
      <c r="K11" s="24"/>
      <c r="L11" s="16">
        <v>0</v>
      </c>
      <c r="M11" s="15"/>
      <c r="N11" s="32">
        <f>SUM(H11:L11)</f>
        <v>249.45</v>
      </c>
      <c r="O11" s="32"/>
      <c r="P11" s="24">
        <f>249-169</f>
        <v>80</v>
      </c>
      <c r="Q11" s="5"/>
    </row>
    <row r="12" spans="1:17" ht="12.75">
      <c r="A12" s="5"/>
      <c r="B12" s="5"/>
      <c r="C12" s="5"/>
      <c r="D12" s="5"/>
      <c r="E12" s="5"/>
      <c r="F12" s="5"/>
      <c r="G12" s="5"/>
      <c r="H12" s="24"/>
      <c r="I12" s="16"/>
      <c r="J12" s="24"/>
      <c r="K12" s="24"/>
      <c r="L12" s="15"/>
      <c r="M12" s="15"/>
      <c r="N12" s="32"/>
      <c r="O12" s="32"/>
      <c r="P12" s="24"/>
      <c r="Q12" s="5"/>
    </row>
    <row r="13" spans="1:17" ht="12.75">
      <c r="A13" s="5">
        <v>2</v>
      </c>
      <c r="B13" s="22" t="s">
        <v>2</v>
      </c>
      <c r="C13" s="15" t="s">
        <v>7</v>
      </c>
      <c r="D13" s="15"/>
      <c r="E13" s="15"/>
      <c r="F13" s="15"/>
      <c r="G13" s="5"/>
      <c r="H13" s="24">
        <f>1088+32+550-20-90</f>
        <v>1560</v>
      </c>
      <c r="I13" s="16"/>
      <c r="J13" s="24">
        <f>18.5+(2+40)/2</f>
        <v>39.5</v>
      </c>
      <c r="K13" s="24"/>
      <c r="L13" s="15">
        <f>180/2</f>
        <v>90</v>
      </c>
      <c r="M13" s="15"/>
      <c r="N13" s="32">
        <f>SUM(H13:L13)</f>
        <v>1689.5</v>
      </c>
      <c r="O13" s="32"/>
      <c r="P13" s="24">
        <f>1690-968</f>
        <v>722</v>
      </c>
      <c r="Q13" s="5"/>
    </row>
    <row r="14" spans="1:17" ht="12.75">
      <c r="A14" s="5"/>
      <c r="B14" s="5"/>
      <c r="C14" s="15" t="s">
        <v>8</v>
      </c>
      <c r="D14" s="15"/>
      <c r="E14" s="15"/>
      <c r="F14" s="15"/>
      <c r="G14" s="5"/>
      <c r="H14" s="24"/>
      <c r="I14" s="16"/>
      <c r="J14" s="24"/>
      <c r="K14" s="24"/>
      <c r="L14" s="15"/>
      <c r="M14" s="15"/>
      <c r="N14" s="15"/>
      <c r="O14" s="15"/>
      <c r="P14" s="24"/>
      <c r="Q14" s="5"/>
    </row>
    <row r="15" spans="1:17" ht="12.75">
      <c r="A15" s="5"/>
      <c r="B15" s="5"/>
      <c r="C15" s="15" t="s">
        <v>9</v>
      </c>
      <c r="D15" s="15"/>
      <c r="E15" s="15"/>
      <c r="F15" s="15"/>
      <c r="G15" s="5"/>
      <c r="H15" s="24"/>
      <c r="I15" s="16"/>
      <c r="J15" s="24"/>
      <c r="K15" s="24"/>
      <c r="L15" s="15"/>
      <c r="M15" s="15"/>
      <c r="N15" s="15"/>
      <c r="O15" s="15"/>
      <c r="P15" s="24"/>
      <c r="Q15" s="5"/>
    </row>
    <row r="16" spans="1:17" ht="12.75">
      <c r="A16" s="5"/>
      <c r="B16" s="5"/>
      <c r="C16" s="15" t="s">
        <v>10</v>
      </c>
      <c r="D16" s="15"/>
      <c r="E16" s="15"/>
      <c r="F16" s="15"/>
      <c r="G16" s="5"/>
      <c r="H16" s="24"/>
      <c r="I16" s="16"/>
      <c r="J16" s="24"/>
      <c r="K16" s="24"/>
      <c r="L16" s="15"/>
      <c r="M16" s="15"/>
      <c r="N16" s="15"/>
      <c r="O16" s="15"/>
      <c r="P16" s="24"/>
      <c r="Q16" s="5"/>
    </row>
    <row r="17" spans="1:17" ht="12.75">
      <c r="A17" s="5"/>
      <c r="B17" s="5"/>
      <c r="C17" s="15" t="s">
        <v>38</v>
      </c>
      <c r="D17" s="15"/>
      <c r="E17" s="15"/>
      <c r="F17" s="15"/>
      <c r="G17" s="5"/>
      <c r="H17" s="24"/>
      <c r="I17" s="16"/>
      <c r="J17" s="24"/>
      <c r="K17" s="24"/>
      <c r="L17" s="15"/>
      <c r="M17" s="15"/>
      <c r="N17" s="15"/>
      <c r="O17" s="15"/>
      <c r="P17" s="24"/>
      <c r="Q17" s="5"/>
    </row>
    <row r="18" spans="1:17" ht="12.75">
      <c r="A18" s="5"/>
      <c r="B18" s="5"/>
      <c r="C18" s="15"/>
      <c r="D18" s="15"/>
      <c r="E18" s="15"/>
      <c r="F18" s="15"/>
      <c r="G18" s="5"/>
      <c r="H18" s="24"/>
      <c r="I18" s="16"/>
      <c r="J18" s="24"/>
      <c r="K18" s="24"/>
      <c r="L18" s="15"/>
      <c r="M18" s="15"/>
      <c r="N18" s="15"/>
      <c r="O18" s="15"/>
      <c r="P18" s="24"/>
      <c r="Q18" s="5"/>
    </row>
    <row r="19" spans="1:17" ht="12.75">
      <c r="A19" s="5"/>
      <c r="B19" s="22" t="s">
        <v>5</v>
      </c>
      <c r="C19" s="15" t="s">
        <v>11</v>
      </c>
      <c r="D19" s="15"/>
      <c r="E19" s="15"/>
      <c r="F19" s="15"/>
      <c r="G19" s="5"/>
      <c r="H19" s="24">
        <f>3432-1</f>
        <v>3431</v>
      </c>
      <c r="I19" s="16"/>
      <c r="J19" s="24">
        <v>1</v>
      </c>
      <c r="K19" s="24"/>
      <c r="L19" s="34">
        <v>0</v>
      </c>
      <c r="M19" s="15"/>
      <c r="N19" s="16">
        <f>SUM(H19:L19)</f>
        <v>3432</v>
      </c>
      <c r="O19" s="15"/>
      <c r="P19" s="24">
        <f>3432-2367</f>
        <v>1065</v>
      </c>
      <c r="Q19" s="5"/>
    </row>
    <row r="20" spans="1:17" ht="12.75">
      <c r="A20" s="5"/>
      <c r="B20" s="5"/>
      <c r="C20" s="5"/>
      <c r="D20" s="5"/>
      <c r="E20" s="5"/>
      <c r="F20" s="5"/>
      <c r="G20" s="5"/>
      <c r="H20" s="24"/>
      <c r="I20" s="16"/>
      <c r="J20" s="24"/>
      <c r="K20" s="24"/>
      <c r="L20" s="15"/>
      <c r="M20" s="15"/>
      <c r="N20" s="15"/>
      <c r="O20" s="15"/>
      <c r="P20" s="24"/>
      <c r="Q20" s="5"/>
    </row>
    <row r="21" spans="1:17" ht="12.75">
      <c r="A21" s="5"/>
      <c r="B21" s="22" t="s">
        <v>12</v>
      </c>
      <c r="C21" s="15" t="s">
        <v>13</v>
      </c>
      <c r="D21" s="15"/>
      <c r="E21" s="15"/>
      <c r="F21" s="5"/>
      <c r="G21" s="5"/>
      <c r="H21" s="24">
        <v>550</v>
      </c>
      <c r="I21" s="24"/>
      <c r="J21" s="24">
        <v>19.5</v>
      </c>
      <c r="K21" s="24"/>
      <c r="L21" s="24">
        <v>0</v>
      </c>
      <c r="M21" s="15"/>
      <c r="N21" s="16">
        <f>SUM(H21:L21)</f>
        <v>569.5</v>
      </c>
      <c r="O21" s="15"/>
      <c r="P21" s="24">
        <f>550-367</f>
        <v>183</v>
      </c>
      <c r="Q21" s="5"/>
    </row>
    <row r="22" spans="1:17" ht="12.75">
      <c r="A22" s="5"/>
      <c r="B22" s="5"/>
      <c r="C22" s="15"/>
      <c r="D22" s="15"/>
      <c r="E22" s="15"/>
      <c r="F22" s="5"/>
      <c r="G22" s="5"/>
      <c r="H22" s="24"/>
      <c r="I22" s="16"/>
      <c r="J22" s="24"/>
      <c r="K22" s="24"/>
      <c r="L22" s="15"/>
      <c r="M22" s="15"/>
      <c r="N22" s="15"/>
      <c r="O22" s="15"/>
      <c r="P22" s="24"/>
      <c r="Q22" s="5"/>
    </row>
    <row r="23" spans="1:17" ht="12.75">
      <c r="A23" s="5"/>
      <c r="B23" s="22" t="s">
        <v>14</v>
      </c>
      <c r="C23" s="15" t="s">
        <v>15</v>
      </c>
      <c r="D23" s="15"/>
      <c r="E23" s="15"/>
      <c r="F23" s="5"/>
      <c r="G23" s="5"/>
      <c r="H23" s="24">
        <v>0</v>
      </c>
      <c r="I23" s="24"/>
      <c r="J23" s="24"/>
      <c r="K23" s="24"/>
      <c r="L23" s="24">
        <v>0</v>
      </c>
      <c r="M23" s="15"/>
      <c r="N23" s="16">
        <f>SUM(H23:L23)</f>
        <v>0</v>
      </c>
      <c r="O23" s="15"/>
      <c r="P23" s="24">
        <v>0</v>
      </c>
      <c r="Q23" s="5"/>
    </row>
    <row r="24" spans="1:17" ht="12.75">
      <c r="A24" s="5"/>
      <c r="B24" s="5"/>
      <c r="C24" s="5"/>
      <c r="D24" s="5"/>
      <c r="E24" s="5"/>
      <c r="F24" s="5"/>
      <c r="G24" s="5"/>
      <c r="H24" s="24"/>
      <c r="I24" s="24"/>
      <c r="J24" s="24"/>
      <c r="K24" s="24"/>
      <c r="L24" s="24"/>
      <c r="M24" s="15"/>
      <c r="N24" s="15"/>
      <c r="O24" s="15"/>
      <c r="P24" s="24"/>
      <c r="Q24" s="5"/>
    </row>
    <row r="25" spans="1:17" ht="12.75">
      <c r="A25" s="5"/>
      <c r="B25" s="22" t="s">
        <v>16</v>
      </c>
      <c r="C25" s="15" t="s">
        <v>17</v>
      </c>
      <c r="D25" s="15"/>
      <c r="E25" s="15"/>
      <c r="F25" s="15"/>
      <c r="G25" s="5"/>
      <c r="H25" s="24">
        <f>+H13-H19-H21</f>
        <v>-2421</v>
      </c>
      <c r="I25" s="24"/>
      <c r="J25" s="24">
        <f>+J13-J19-J21</f>
        <v>19</v>
      </c>
      <c r="K25" s="24"/>
      <c r="L25" s="24">
        <f>+L13-L19-L21</f>
        <v>90</v>
      </c>
      <c r="M25" s="15"/>
      <c r="N25" s="24">
        <f>+N13-N19-N21</f>
        <v>-2312</v>
      </c>
      <c r="O25" s="15"/>
      <c r="P25" s="24">
        <f>+P13-P19-P21</f>
        <v>-526</v>
      </c>
      <c r="Q25" s="5"/>
    </row>
    <row r="26" spans="1:17" ht="12.75">
      <c r="A26" s="5"/>
      <c r="B26" s="5"/>
      <c r="C26" s="15" t="s">
        <v>18</v>
      </c>
      <c r="D26" s="15"/>
      <c r="E26" s="15"/>
      <c r="F26" s="15"/>
      <c r="G26" s="5"/>
      <c r="H26" s="24"/>
      <c r="I26" s="16"/>
      <c r="J26" s="24"/>
      <c r="K26" s="24"/>
      <c r="L26" s="15"/>
      <c r="M26" s="15"/>
      <c r="N26" s="15"/>
      <c r="O26" s="15"/>
      <c r="P26" s="24"/>
      <c r="Q26" s="5"/>
    </row>
    <row r="27" spans="1:17" ht="12.75">
      <c r="A27" s="5"/>
      <c r="B27" s="5"/>
      <c r="C27" s="15" t="s">
        <v>19</v>
      </c>
      <c r="D27" s="15"/>
      <c r="E27" s="15"/>
      <c r="F27" s="15"/>
      <c r="G27" s="5"/>
      <c r="H27" s="24"/>
      <c r="I27" s="16"/>
      <c r="J27" s="24"/>
      <c r="K27" s="24"/>
      <c r="L27" s="15"/>
      <c r="M27" s="15"/>
      <c r="N27" s="15"/>
      <c r="O27" s="15"/>
      <c r="P27" s="24"/>
      <c r="Q27" s="5"/>
    </row>
    <row r="28" spans="1:17" ht="12.75">
      <c r="A28" s="5"/>
      <c r="B28" s="5"/>
      <c r="C28" s="15" t="s">
        <v>20</v>
      </c>
      <c r="D28" s="15"/>
      <c r="E28" s="15"/>
      <c r="F28" s="15"/>
      <c r="G28" s="5"/>
      <c r="H28" s="24"/>
      <c r="I28" s="16"/>
      <c r="J28" s="24"/>
      <c r="K28" s="24"/>
      <c r="L28" s="15"/>
      <c r="M28" s="15"/>
      <c r="N28" s="15"/>
      <c r="O28" s="15"/>
      <c r="P28" s="24"/>
      <c r="Q28" s="5"/>
    </row>
    <row r="29" spans="1:17" ht="12.75">
      <c r="A29" s="5"/>
      <c r="B29" s="5"/>
      <c r="C29" s="15" t="s">
        <v>21</v>
      </c>
      <c r="D29" s="15"/>
      <c r="E29" s="15"/>
      <c r="F29" s="15"/>
      <c r="G29" s="5"/>
      <c r="H29" s="24"/>
      <c r="I29" s="16"/>
      <c r="J29" s="24"/>
      <c r="K29" s="24"/>
      <c r="L29" s="15"/>
      <c r="M29" s="15"/>
      <c r="N29" s="15"/>
      <c r="O29" s="15"/>
      <c r="P29" s="24"/>
      <c r="Q29" s="5"/>
    </row>
    <row r="30" spans="1:17" ht="12.75">
      <c r="A30" s="5"/>
      <c r="B30" s="5"/>
      <c r="C30" s="5"/>
      <c r="D30" s="5"/>
      <c r="E30" s="5"/>
      <c r="F30" s="5"/>
      <c r="G30" s="5"/>
      <c r="H30" s="24"/>
      <c r="I30" s="16"/>
      <c r="J30" s="24"/>
      <c r="K30" s="24"/>
      <c r="L30" s="15"/>
      <c r="M30" s="15"/>
      <c r="N30" s="15"/>
      <c r="O30" s="15"/>
      <c r="P30" s="24"/>
      <c r="Q30" s="5"/>
    </row>
    <row r="31" spans="1:17" ht="12.75">
      <c r="A31" s="5"/>
      <c r="B31" s="22" t="s">
        <v>22</v>
      </c>
      <c r="C31" s="15" t="s">
        <v>23</v>
      </c>
      <c r="D31" s="15"/>
      <c r="E31" s="15"/>
      <c r="F31" s="15"/>
      <c r="G31" s="15"/>
      <c r="H31" s="24">
        <v>0</v>
      </c>
      <c r="I31" s="16"/>
      <c r="J31" s="24">
        <v>0</v>
      </c>
      <c r="K31" s="24"/>
      <c r="L31" s="34">
        <v>0</v>
      </c>
      <c r="M31" s="34"/>
      <c r="N31" s="34">
        <v>0</v>
      </c>
      <c r="O31" s="15"/>
      <c r="P31" s="24">
        <v>0</v>
      </c>
      <c r="Q31" s="5"/>
    </row>
    <row r="32" spans="1:17" ht="12.75">
      <c r="A32" s="5"/>
      <c r="B32" s="5"/>
      <c r="C32" s="15"/>
      <c r="D32" s="15"/>
      <c r="E32" s="15"/>
      <c r="F32" s="15"/>
      <c r="G32" s="15"/>
      <c r="H32" s="24"/>
      <c r="I32" s="16"/>
      <c r="J32" s="24"/>
      <c r="K32" s="24"/>
      <c r="L32" s="15"/>
      <c r="M32" s="15"/>
      <c r="N32" s="15"/>
      <c r="O32" s="15"/>
      <c r="P32" s="24"/>
      <c r="Q32" s="5"/>
    </row>
    <row r="33" spans="1:17" ht="12.75">
      <c r="A33" s="5"/>
      <c r="B33" s="22" t="s">
        <v>24</v>
      </c>
      <c r="C33" s="15" t="s">
        <v>25</v>
      </c>
      <c r="D33" s="15"/>
      <c r="E33" s="15"/>
      <c r="F33" s="15"/>
      <c r="G33" s="15"/>
      <c r="H33" s="24">
        <f>+H25+H31</f>
        <v>-2421</v>
      </c>
      <c r="I33" s="16"/>
      <c r="J33" s="24">
        <f>+J25+J31</f>
        <v>19</v>
      </c>
      <c r="K33" s="24"/>
      <c r="L33" s="24">
        <f>+L25+L31</f>
        <v>90</v>
      </c>
      <c r="M33" s="15"/>
      <c r="N33" s="24">
        <f>+N25+N31</f>
        <v>-2312</v>
      </c>
      <c r="O33" s="15"/>
      <c r="P33" s="24">
        <f>+P25+P31</f>
        <v>-526</v>
      </c>
      <c r="Q33" s="5"/>
    </row>
    <row r="34" spans="1:17" ht="12.75">
      <c r="A34" s="5"/>
      <c r="B34" s="5"/>
      <c r="C34" s="15" t="s">
        <v>26</v>
      </c>
      <c r="D34" s="15"/>
      <c r="E34" s="15"/>
      <c r="F34" s="15"/>
      <c r="G34" s="15"/>
      <c r="H34" s="24"/>
      <c r="I34" s="16"/>
      <c r="J34" s="24"/>
      <c r="K34" s="24"/>
      <c r="L34" s="15"/>
      <c r="M34" s="15"/>
      <c r="N34" s="15"/>
      <c r="O34" s="15"/>
      <c r="P34" s="24"/>
      <c r="Q34" s="5"/>
    </row>
    <row r="35" spans="1:17" ht="12.75">
      <c r="A35" s="5"/>
      <c r="B35" s="5"/>
      <c r="C35" s="15"/>
      <c r="D35" s="15"/>
      <c r="E35" s="15"/>
      <c r="F35" s="15"/>
      <c r="G35" s="15"/>
      <c r="H35" s="24"/>
      <c r="I35" s="16"/>
      <c r="J35" s="24"/>
      <c r="K35" s="24"/>
      <c r="L35" s="15"/>
      <c r="M35" s="15"/>
      <c r="N35" s="15"/>
      <c r="O35" s="15"/>
      <c r="P35" s="24"/>
      <c r="Q35" s="5"/>
    </row>
    <row r="36" spans="1:17" ht="12.75">
      <c r="A36" s="5"/>
      <c r="B36" s="22" t="s">
        <v>27</v>
      </c>
      <c r="C36" s="15" t="s">
        <v>28</v>
      </c>
      <c r="D36" s="15"/>
      <c r="E36" s="15"/>
      <c r="F36" s="15"/>
      <c r="G36" s="15"/>
      <c r="H36" s="24">
        <v>-11</v>
      </c>
      <c r="I36" s="16"/>
      <c r="J36" s="35">
        <v>0</v>
      </c>
      <c r="K36" s="35"/>
      <c r="L36" s="34">
        <v>0</v>
      </c>
      <c r="M36" s="34"/>
      <c r="N36" s="16">
        <f>SUM(H36:L36)</f>
        <v>-11</v>
      </c>
      <c r="O36" s="34"/>
      <c r="P36" s="24">
        <v>-11</v>
      </c>
      <c r="Q36" s="5"/>
    </row>
    <row r="37" spans="1:17" ht="12.75">
      <c r="A37" s="5"/>
      <c r="B37" s="5"/>
      <c r="C37" s="15"/>
      <c r="D37" s="15"/>
      <c r="E37" s="15"/>
      <c r="F37" s="15"/>
      <c r="G37" s="15"/>
      <c r="H37" s="24"/>
      <c r="I37" s="16"/>
      <c r="J37" s="24"/>
      <c r="K37" s="24"/>
      <c r="L37" s="15"/>
      <c r="M37" s="15"/>
      <c r="N37" s="15"/>
      <c r="O37" s="15"/>
      <c r="P37" s="24"/>
      <c r="Q37" s="5"/>
    </row>
    <row r="38" spans="1:17" ht="12.75">
      <c r="A38" s="5"/>
      <c r="B38" s="22" t="s">
        <v>29</v>
      </c>
      <c r="C38" s="23" t="s">
        <v>29</v>
      </c>
      <c r="D38" s="15" t="s">
        <v>30</v>
      </c>
      <c r="E38" s="15"/>
      <c r="F38" s="15"/>
      <c r="G38" s="15"/>
      <c r="H38" s="24">
        <f>+H33+H36</f>
        <v>-2432</v>
      </c>
      <c r="I38" s="16"/>
      <c r="J38" s="24">
        <f>+J33+J36</f>
        <v>19</v>
      </c>
      <c r="K38" s="24"/>
      <c r="L38" s="24">
        <f>+L33+L36</f>
        <v>90</v>
      </c>
      <c r="M38" s="15"/>
      <c r="N38" s="24">
        <f>+N33+N36</f>
        <v>-2323</v>
      </c>
      <c r="O38" s="15"/>
      <c r="P38" s="24">
        <f>+P33+P36</f>
        <v>-537</v>
      </c>
      <c r="Q38" s="5"/>
    </row>
    <row r="39" spans="1:17" ht="12.75">
      <c r="A39" s="5"/>
      <c r="B39" s="5"/>
      <c r="C39" s="15"/>
      <c r="D39" s="15" t="s">
        <v>31</v>
      </c>
      <c r="E39" s="15"/>
      <c r="F39" s="15"/>
      <c r="G39" s="15"/>
      <c r="H39" s="24"/>
      <c r="I39" s="16"/>
      <c r="J39" s="24"/>
      <c r="K39" s="24"/>
      <c r="L39" s="15"/>
      <c r="M39" s="15"/>
      <c r="N39" s="15"/>
      <c r="O39" s="15"/>
      <c r="P39" s="24"/>
      <c r="Q39" s="5"/>
    </row>
    <row r="40" spans="1:17" ht="12.75">
      <c r="A40" s="5"/>
      <c r="B40" s="5"/>
      <c r="C40" s="23" t="s">
        <v>32</v>
      </c>
      <c r="D40" s="15" t="s">
        <v>33</v>
      </c>
      <c r="E40" s="15"/>
      <c r="F40" s="15"/>
      <c r="G40" s="15"/>
      <c r="H40" s="24">
        <v>0</v>
      </c>
      <c r="I40" s="16"/>
      <c r="J40" s="24">
        <v>0</v>
      </c>
      <c r="K40" s="24"/>
      <c r="L40" s="24">
        <v>0</v>
      </c>
      <c r="M40" s="15"/>
      <c r="N40" s="24">
        <v>0</v>
      </c>
      <c r="O40" s="15"/>
      <c r="P40" s="24">
        <v>0</v>
      </c>
      <c r="Q40" s="5"/>
    </row>
    <row r="41" spans="1:17" ht="12.75">
      <c r="A41" s="5"/>
      <c r="B41" s="5"/>
      <c r="C41" s="15"/>
      <c r="D41" s="15"/>
      <c r="E41" s="15"/>
      <c r="F41" s="15"/>
      <c r="G41" s="15"/>
      <c r="H41" s="24"/>
      <c r="I41" s="16"/>
      <c r="J41" s="24"/>
      <c r="K41" s="24"/>
      <c r="L41" s="24"/>
      <c r="M41" s="15"/>
      <c r="N41" s="24"/>
      <c r="O41" s="15"/>
      <c r="P41" s="24"/>
      <c r="Q41" s="5"/>
    </row>
    <row r="42" spans="1:17" ht="12.75">
      <c r="A42" s="5"/>
      <c r="B42" s="22" t="s">
        <v>34</v>
      </c>
      <c r="C42" s="15" t="s">
        <v>35</v>
      </c>
      <c r="D42" s="15"/>
      <c r="E42" s="15"/>
      <c r="F42" s="15"/>
      <c r="G42" s="15"/>
      <c r="H42" s="24">
        <f>+H38</f>
        <v>-2432</v>
      </c>
      <c r="I42" s="16"/>
      <c r="J42" s="24">
        <f>+J38</f>
        <v>19</v>
      </c>
      <c r="K42" s="24"/>
      <c r="L42" s="24">
        <f>+L38</f>
        <v>90</v>
      </c>
      <c r="M42" s="15"/>
      <c r="N42" s="24">
        <f>+N38</f>
        <v>-2323</v>
      </c>
      <c r="O42" s="15"/>
      <c r="P42" s="24">
        <f>+P38</f>
        <v>-537</v>
      </c>
      <c r="Q42" s="5"/>
    </row>
    <row r="43" spans="1:17" ht="12.75">
      <c r="A43" s="5"/>
      <c r="B43" s="5"/>
      <c r="C43" s="15" t="s">
        <v>36</v>
      </c>
      <c r="D43" s="15"/>
      <c r="E43" s="15"/>
      <c r="F43" s="15"/>
      <c r="G43" s="15"/>
      <c r="H43" s="24"/>
      <c r="I43" s="16"/>
      <c r="J43" s="24"/>
      <c r="K43" s="24"/>
      <c r="L43" s="24"/>
      <c r="M43" s="15"/>
      <c r="N43" s="24"/>
      <c r="O43" s="15"/>
      <c r="P43" s="24"/>
      <c r="Q43" s="5"/>
    </row>
    <row r="44" spans="1:17" ht="12.75">
      <c r="A44" s="5"/>
      <c r="B44" s="5"/>
      <c r="C44" s="5"/>
      <c r="D44" s="5"/>
      <c r="E44" s="5"/>
      <c r="F44" s="5"/>
      <c r="G44" s="5"/>
      <c r="H44" s="24"/>
      <c r="I44" s="16"/>
      <c r="J44" s="24"/>
      <c r="K44" s="24"/>
      <c r="L44" s="24"/>
      <c r="M44" s="15"/>
      <c r="N44" s="24"/>
      <c r="O44" s="15"/>
      <c r="P44" s="24"/>
      <c r="Q44" s="5"/>
    </row>
    <row r="45" spans="1:17" ht="12.75">
      <c r="A45" s="5"/>
      <c r="B45" s="22" t="s">
        <v>39</v>
      </c>
      <c r="C45" s="23" t="s">
        <v>29</v>
      </c>
      <c r="D45" s="15" t="s">
        <v>40</v>
      </c>
      <c r="E45" s="15"/>
      <c r="F45" s="15"/>
      <c r="G45" s="15"/>
      <c r="H45" s="24">
        <v>0</v>
      </c>
      <c r="I45" s="16"/>
      <c r="J45" s="24">
        <v>0</v>
      </c>
      <c r="K45" s="24"/>
      <c r="L45" s="24">
        <v>0</v>
      </c>
      <c r="M45" s="15"/>
      <c r="N45" s="24">
        <v>0</v>
      </c>
      <c r="O45" s="15"/>
      <c r="P45" s="24">
        <v>0</v>
      </c>
      <c r="Q45" s="5"/>
    </row>
    <row r="46" spans="1:17" ht="12.75">
      <c r="A46" s="5"/>
      <c r="B46" s="5"/>
      <c r="C46" s="23" t="s">
        <v>32</v>
      </c>
      <c r="D46" s="15" t="s">
        <v>41</v>
      </c>
      <c r="E46" s="15"/>
      <c r="F46" s="15"/>
      <c r="G46" s="15"/>
      <c r="H46" s="24">
        <v>0</v>
      </c>
      <c r="I46" s="16"/>
      <c r="J46" s="24">
        <v>0</v>
      </c>
      <c r="K46" s="24"/>
      <c r="L46" s="24">
        <v>0</v>
      </c>
      <c r="M46" s="15"/>
      <c r="N46" s="24">
        <v>0</v>
      </c>
      <c r="O46" s="15"/>
      <c r="P46" s="24">
        <v>0</v>
      </c>
      <c r="Q46" s="5"/>
    </row>
    <row r="47" spans="1:17" ht="12.75">
      <c r="A47" s="5"/>
      <c r="B47" s="5"/>
      <c r="C47" s="23" t="s">
        <v>42</v>
      </c>
      <c r="D47" s="15" t="s">
        <v>43</v>
      </c>
      <c r="E47" s="15"/>
      <c r="F47" s="15"/>
      <c r="G47" s="15"/>
      <c r="H47" s="24">
        <v>0</v>
      </c>
      <c r="I47" s="16"/>
      <c r="J47" s="24">
        <v>0</v>
      </c>
      <c r="K47" s="24"/>
      <c r="L47" s="24">
        <v>0</v>
      </c>
      <c r="M47" s="15"/>
      <c r="N47" s="24">
        <v>0</v>
      </c>
      <c r="O47" s="15"/>
      <c r="P47" s="24">
        <v>0</v>
      </c>
      <c r="Q47" s="5"/>
    </row>
    <row r="48" spans="1:17" ht="12.75">
      <c r="A48" s="5"/>
      <c r="B48" s="5"/>
      <c r="C48" s="15"/>
      <c r="D48" s="15" t="s">
        <v>44</v>
      </c>
      <c r="E48" s="15"/>
      <c r="F48" s="15"/>
      <c r="G48" s="15"/>
      <c r="H48" s="24"/>
      <c r="I48" s="16"/>
      <c r="J48" s="24"/>
      <c r="K48" s="24"/>
      <c r="L48" s="24"/>
      <c r="M48" s="15"/>
      <c r="N48" s="24"/>
      <c r="O48" s="15"/>
      <c r="P48" s="24"/>
      <c r="Q48" s="5"/>
    </row>
    <row r="49" spans="1:17" ht="12.75">
      <c r="A49" s="5"/>
      <c r="B49" s="5"/>
      <c r="C49" s="15"/>
      <c r="D49" s="15"/>
      <c r="E49" s="15"/>
      <c r="F49" s="15"/>
      <c r="G49" s="15"/>
      <c r="H49" s="24"/>
      <c r="I49" s="16"/>
      <c r="J49" s="24"/>
      <c r="K49" s="24"/>
      <c r="L49" s="24"/>
      <c r="M49" s="15"/>
      <c r="N49" s="24"/>
      <c r="O49" s="15"/>
      <c r="P49" s="24"/>
      <c r="Q49" s="5"/>
    </row>
    <row r="50" spans="1:17" ht="12.75">
      <c r="A50" s="5"/>
      <c r="B50" s="22" t="s">
        <v>45</v>
      </c>
      <c r="C50" s="15" t="s">
        <v>46</v>
      </c>
      <c r="D50" s="15"/>
      <c r="E50" s="15"/>
      <c r="F50" s="15"/>
      <c r="G50" s="15"/>
      <c r="H50" s="24">
        <f>+H42</f>
        <v>-2432</v>
      </c>
      <c r="I50" s="16"/>
      <c r="J50" s="24">
        <f>+J42</f>
        <v>19</v>
      </c>
      <c r="K50" s="24"/>
      <c r="L50" s="24">
        <f>+L42</f>
        <v>90</v>
      </c>
      <c r="M50" s="15"/>
      <c r="N50" s="24">
        <f>+N42</f>
        <v>-2323</v>
      </c>
      <c r="O50" s="15"/>
      <c r="P50" s="24">
        <f>+P42</f>
        <v>-537</v>
      </c>
      <c r="Q50" s="5"/>
    </row>
    <row r="51" spans="1:17" ht="12.75">
      <c r="A51" s="5"/>
      <c r="B51" s="5"/>
      <c r="C51" s="15" t="s">
        <v>47</v>
      </c>
      <c r="D51" s="15"/>
      <c r="E51" s="15"/>
      <c r="F51" s="15"/>
      <c r="G51" s="15"/>
      <c r="H51" s="24"/>
      <c r="I51" s="16"/>
      <c r="J51" s="24"/>
      <c r="K51" s="24"/>
      <c r="L51" s="24"/>
      <c r="M51" s="15"/>
      <c r="N51" s="24"/>
      <c r="O51" s="15"/>
      <c r="P51" s="24"/>
      <c r="Q51" s="5"/>
    </row>
    <row r="52" spans="1:17" ht="12.75">
      <c r="A52" s="5"/>
      <c r="B52" s="5"/>
      <c r="C52" s="15"/>
      <c r="D52" s="15"/>
      <c r="E52" s="15"/>
      <c r="F52" s="15"/>
      <c r="G52" s="15"/>
      <c r="H52" s="24"/>
      <c r="I52" s="16"/>
      <c r="J52" s="24"/>
      <c r="K52" s="24"/>
      <c r="L52" s="24"/>
      <c r="M52" s="15"/>
      <c r="N52" s="24"/>
      <c r="O52" s="15"/>
      <c r="P52" s="24"/>
      <c r="Q52" s="5"/>
    </row>
    <row r="53" spans="1:17" ht="12.75">
      <c r="A53" s="5">
        <v>3</v>
      </c>
      <c r="B53" s="22" t="s">
        <v>2</v>
      </c>
      <c r="C53" s="15" t="s">
        <v>48</v>
      </c>
      <c r="D53" s="15"/>
      <c r="E53" s="15"/>
      <c r="F53" s="15"/>
      <c r="G53" s="15"/>
      <c r="H53" s="24"/>
      <c r="I53" s="16"/>
      <c r="J53" s="24"/>
      <c r="K53" s="24"/>
      <c r="L53" s="24"/>
      <c r="M53" s="15"/>
      <c r="N53" s="24"/>
      <c r="O53" s="15"/>
      <c r="P53" s="24"/>
      <c r="Q53" s="5"/>
    </row>
    <row r="54" spans="1:17" ht="12.75">
      <c r="A54" s="5"/>
      <c r="B54" s="5"/>
      <c r="C54" s="15" t="s">
        <v>89</v>
      </c>
      <c r="D54" s="15"/>
      <c r="E54" s="15"/>
      <c r="F54" s="15"/>
      <c r="G54" s="15"/>
      <c r="H54" s="25">
        <f>+H42/18000*100</f>
        <v>-13.51111111111111</v>
      </c>
      <c r="I54" s="16"/>
      <c r="J54" s="25">
        <f>+J42/18000*100</f>
        <v>0.10555555555555554</v>
      </c>
      <c r="K54" s="25"/>
      <c r="L54" s="25">
        <f>+L42/18000*100</f>
        <v>0.5</v>
      </c>
      <c r="M54" s="15"/>
      <c r="N54" s="35">
        <f>+N42/18000*100</f>
        <v>-12.905555555555557</v>
      </c>
      <c r="O54" s="15"/>
      <c r="P54" s="25">
        <f>+P42/18000*100</f>
        <v>-2.9833333333333334</v>
      </c>
      <c r="Q54" s="5"/>
    </row>
    <row r="55" spans="1:17" ht="12.75">
      <c r="A55" s="5"/>
      <c r="B55" s="5"/>
      <c r="C55" s="15" t="s">
        <v>92</v>
      </c>
      <c r="D55" s="15"/>
      <c r="E55" s="15"/>
      <c r="F55" s="15"/>
      <c r="G55" s="15"/>
      <c r="H55" s="24"/>
      <c r="I55" s="16"/>
      <c r="J55" s="24"/>
      <c r="K55" s="25"/>
      <c r="L55" s="24"/>
      <c r="M55" s="15"/>
      <c r="N55" s="35"/>
      <c r="O55" s="15"/>
      <c r="P55" s="25"/>
      <c r="Q55" s="5"/>
    </row>
    <row r="56" spans="1:17" ht="12.75">
      <c r="A56" s="5"/>
      <c r="B56" s="5"/>
      <c r="C56" s="23" t="s">
        <v>29</v>
      </c>
      <c r="D56" s="15" t="s">
        <v>50</v>
      </c>
      <c r="E56" s="15"/>
      <c r="F56" s="22"/>
      <c r="G56" s="5"/>
      <c r="H56" s="24"/>
      <c r="I56" s="16"/>
      <c r="J56" s="24"/>
      <c r="K56" s="25"/>
      <c r="L56" s="24"/>
      <c r="M56" s="15"/>
      <c r="N56" s="35"/>
      <c r="O56" s="15"/>
      <c r="P56" s="25"/>
      <c r="Q56" s="5"/>
    </row>
    <row r="57" spans="1:17" ht="12.75">
      <c r="A57" s="5"/>
      <c r="B57" s="5"/>
      <c r="C57" s="15"/>
      <c r="D57" s="15" t="s">
        <v>49</v>
      </c>
      <c r="E57" s="15"/>
      <c r="F57" s="5"/>
      <c r="G57" s="5"/>
      <c r="H57" s="25">
        <f>+H42/18000*100</f>
        <v>-13.51111111111111</v>
      </c>
      <c r="I57" s="16"/>
      <c r="J57" s="25">
        <f>+J42/18000*100</f>
        <v>0.10555555555555554</v>
      </c>
      <c r="K57" s="25"/>
      <c r="L57" s="25">
        <f>+L42/18000*100</f>
        <v>0.5</v>
      </c>
      <c r="M57" s="15"/>
      <c r="N57" s="35">
        <f>+N42/18000*100</f>
        <v>-12.905555555555557</v>
      </c>
      <c r="O57" s="15"/>
      <c r="P57" s="25">
        <f>+P42/18000*100</f>
        <v>-2.9833333333333334</v>
      </c>
      <c r="Q57" s="5"/>
    </row>
    <row r="58" spans="1:17" ht="12.75">
      <c r="A58" s="5"/>
      <c r="B58" s="5"/>
      <c r="C58" s="23" t="s">
        <v>32</v>
      </c>
      <c r="D58" s="15" t="s">
        <v>51</v>
      </c>
      <c r="E58" s="15"/>
      <c r="F58" s="5"/>
      <c r="G58" s="5"/>
      <c r="H58" s="33"/>
      <c r="I58" s="16"/>
      <c r="J58" s="33"/>
      <c r="K58" s="33"/>
      <c r="L58" s="33"/>
      <c r="M58" s="15"/>
      <c r="N58" s="35"/>
      <c r="O58" s="15"/>
      <c r="P58" s="33"/>
      <c r="Q58" s="5"/>
    </row>
    <row r="59" spans="1:17" ht="12.75">
      <c r="A59" s="5"/>
      <c r="B59" s="5"/>
      <c r="C59" s="15"/>
      <c r="D59" s="15" t="s">
        <v>49</v>
      </c>
      <c r="E59" s="15"/>
      <c r="F59" s="5"/>
      <c r="G59" s="5"/>
      <c r="H59" s="25">
        <f>+H42/18000*100</f>
        <v>-13.51111111111111</v>
      </c>
      <c r="I59" s="16"/>
      <c r="J59" s="25">
        <f>+J42/18000*100</f>
        <v>0.10555555555555554</v>
      </c>
      <c r="K59" s="25"/>
      <c r="L59" s="25">
        <f>+L42/18000*100</f>
        <v>0.5</v>
      </c>
      <c r="M59" s="15"/>
      <c r="N59" s="35">
        <f>+N42/18000*100</f>
        <v>-12.905555555555557</v>
      </c>
      <c r="O59" s="15"/>
      <c r="P59" s="25">
        <f>+P42/18000*100</f>
        <v>-2.9833333333333334</v>
      </c>
      <c r="Q59" s="5"/>
    </row>
    <row r="60" spans="1:17" ht="12.75">
      <c r="A60" s="5"/>
      <c r="B60" s="5"/>
      <c r="C60" s="5"/>
      <c r="D60" s="5"/>
      <c r="E60" s="5"/>
      <c r="F60" s="5"/>
      <c r="G60" s="5"/>
      <c r="H60" s="24"/>
      <c r="I60" s="16"/>
      <c r="J60" s="24"/>
      <c r="K60" s="24"/>
      <c r="L60" s="15"/>
      <c r="M60" s="15"/>
      <c r="N60" s="32"/>
      <c r="O60" s="15"/>
      <c r="P60" s="24"/>
      <c r="Q60" s="5"/>
    </row>
    <row r="61" spans="1:17" ht="12.75">
      <c r="A61" s="5"/>
      <c r="B61" s="5"/>
      <c r="C61" s="5"/>
      <c r="D61" s="5"/>
      <c r="E61" s="5"/>
      <c r="F61" s="5"/>
      <c r="G61" s="5"/>
      <c r="H61" s="15"/>
      <c r="I61" s="15"/>
      <c r="J61" s="15"/>
      <c r="K61" s="15"/>
      <c r="L61" s="15"/>
      <c r="M61" s="15"/>
      <c r="N61" s="15"/>
      <c r="O61" s="15"/>
      <c r="P61" s="15"/>
      <c r="Q61" s="5"/>
    </row>
    <row r="62" spans="1:17" ht="12.75">
      <c r="A62" s="5"/>
      <c r="B62" s="5"/>
      <c r="C62" s="5"/>
      <c r="D62" s="5"/>
      <c r="E62" s="5"/>
      <c r="F62" s="5"/>
      <c r="G62" s="5"/>
      <c r="H62" s="15"/>
      <c r="I62" s="15"/>
      <c r="J62" s="15"/>
      <c r="K62" s="15"/>
      <c r="L62" s="15"/>
      <c r="M62" s="15"/>
      <c r="N62" s="15"/>
      <c r="O62" s="15"/>
      <c r="P62" s="15"/>
      <c r="Q62" s="5"/>
    </row>
    <row r="63" spans="1:17" ht="12.75">
      <c r="A63" s="5"/>
      <c r="B63" s="5"/>
      <c r="C63" s="5"/>
      <c r="D63" s="5"/>
      <c r="E63" s="5"/>
      <c r="F63" s="5"/>
      <c r="G63" s="5"/>
      <c r="H63" s="15"/>
      <c r="I63" s="15"/>
      <c r="J63" s="15"/>
      <c r="K63" s="15"/>
      <c r="L63" s="15"/>
      <c r="M63" s="15"/>
      <c r="N63" s="15"/>
      <c r="O63" s="1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15"/>
      <c r="I64" s="15"/>
      <c r="J64" s="15"/>
      <c r="K64" s="15"/>
      <c r="L64" s="15"/>
      <c r="M64" s="15"/>
      <c r="N64" s="15"/>
      <c r="O64" s="1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15"/>
      <c r="I65" s="15"/>
      <c r="J65" s="15"/>
      <c r="K65" s="15"/>
      <c r="L65" s="15"/>
      <c r="M65" s="15"/>
      <c r="N65" s="15"/>
      <c r="O65" s="1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15"/>
      <c r="I66" s="15"/>
      <c r="J66" s="15"/>
      <c r="K66" s="15"/>
      <c r="L66" s="15"/>
      <c r="M66" s="15"/>
      <c r="N66" s="15"/>
      <c r="O66" s="1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15"/>
      <c r="I67" s="15"/>
      <c r="J67" s="15"/>
      <c r="K67" s="15"/>
      <c r="L67" s="15"/>
      <c r="M67" s="15"/>
      <c r="N67" s="15"/>
      <c r="O67" s="1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15"/>
      <c r="I68" s="15"/>
      <c r="J68" s="15"/>
      <c r="K68" s="15"/>
      <c r="L68" s="15"/>
      <c r="M68" s="15"/>
      <c r="N68" s="15"/>
      <c r="O68" s="1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15"/>
      <c r="I69" s="15"/>
      <c r="J69" s="15"/>
      <c r="K69" s="15"/>
      <c r="L69" s="15"/>
      <c r="M69" s="15"/>
      <c r="N69" s="15"/>
      <c r="O69" s="1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15"/>
      <c r="I70" s="15"/>
      <c r="J70" s="15"/>
      <c r="K70" s="15"/>
      <c r="L70" s="15"/>
      <c r="M70" s="15"/>
      <c r="N70" s="15"/>
      <c r="O70" s="1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15"/>
      <c r="I71" s="15"/>
      <c r="J71" s="15"/>
      <c r="K71" s="15"/>
      <c r="L71" s="15"/>
      <c r="M71" s="15"/>
      <c r="N71" s="15"/>
      <c r="O71" s="1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15"/>
      <c r="I72" s="15"/>
      <c r="J72" s="15"/>
      <c r="K72" s="15"/>
      <c r="L72" s="15"/>
      <c r="M72" s="15"/>
      <c r="N72" s="15"/>
      <c r="O72" s="1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15"/>
      <c r="I73" s="15"/>
      <c r="J73" s="15"/>
      <c r="K73" s="15"/>
      <c r="L73" s="15"/>
      <c r="M73" s="15"/>
      <c r="N73" s="15"/>
      <c r="O73" s="1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15"/>
      <c r="I74" s="15"/>
      <c r="J74" s="15"/>
      <c r="K74" s="15"/>
      <c r="L74" s="15"/>
      <c r="M74" s="15"/>
      <c r="N74" s="15"/>
      <c r="O74" s="1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15"/>
      <c r="I75" s="15"/>
      <c r="J75" s="15"/>
      <c r="K75" s="15"/>
      <c r="L75" s="15"/>
      <c r="M75" s="15"/>
      <c r="N75" s="15"/>
      <c r="O75" s="1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15"/>
      <c r="I76" s="15"/>
      <c r="J76" s="15"/>
      <c r="K76" s="15"/>
      <c r="L76" s="15"/>
      <c r="M76" s="15"/>
      <c r="N76" s="15"/>
      <c r="O76" s="1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15"/>
      <c r="I77" s="15"/>
      <c r="J77" s="15"/>
      <c r="K77" s="15"/>
      <c r="L77" s="15"/>
      <c r="M77" s="15"/>
      <c r="N77" s="15"/>
      <c r="O77" s="1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15"/>
      <c r="I78" s="15"/>
      <c r="J78" s="15"/>
      <c r="K78" s="15"/>
      <c r="L78" s="15"/>
      <c r="M78" s="15"/>
      <c r="N78" s="15"/>
      <c r="O78" s="1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15"/>
      <c r="I79" s="15"/>
      <c r="J79" s="15"/>
      <c r="K79" s="15"/>
      <c r="L79" s="15"/>
      <c r="M79" s="15"/>
      <c r="N79" s="15"/>
      <c r="O79" s="1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15"/>
      <c r="I80" s="15"/>
      <c r="J80" s="15"/>
      <c r="K80" s="15"/>
      <c r="L80" s="15"/>
      <c r="M80" s="15"/>
      <c r="N80" s="15"/>
      <c r="O80" s="1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15"/>
      <c r="I81" s="15"/>
      <c r="J81" s="15"/>
      <c r="K81" s="15"/>
      <c r="L81" s="15"/>
      <c r="M81" s="15"/>
      <c r="N81" s="15"/>
      <c r="O81" s="1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15"/>
      <c r="I82" s="15"/>
      <c r="J82" s="15"/>
      <c r="K82" s="15"/>
      <c r="L82" s="15"/>
      <c r="M82" s="15"/>
      <c r="N82" s="15"/>
      <c r="O82" s="1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15"/>
      <c r="I83" s="15"/>
      <c r="J83" s="15"/>
      <c r="K83" s="15"/>
      <c r="L83" s="15"/>
      <c r="M83" s="15"/>
      <c r="N83" s="15"/>
      <c r="O83" s="1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15"/>
      <c r="I84" s="15"/>
      <c r="J84" s="15"/>
      <c r="K84" s="15"/>
      <c r="L84" s="15"/>
      <c r="M84" s="15"/>
      <c r="N84" s="15"/>
      <c r="O84" s="1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15"/>
      <c r="I85" s="15"/>
      <c r="J85" s="15"/>
      <c r="K85" s="15"/>
      <c r="L85" s="15"/>
      <c r="M85" s="15"/>
      <c r="N85" s="15"/>
      <c r="O85" s="1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15"/>
      <c r="I86" s="15"/>
      <c r="J86" s="15"/>
      <c r="K86" s="15"/>
      <c r="L86" s="15"/>
      <c r="M86" s="15"/>
      <c r="N86" s="15"/>
      <c r="O86" s="1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15"/>
      <c r="I87" s="15"/>
      <c r="J87" s="15"/>
      <c r="K87" s="15"/>
      <c r="L87" s="15"/>
      <c r="M87" s="15"/>
      <c r="N87" s="15"/>
      <c r="O87" s="1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15"/>
      <c r="I88" s="15"/>
      <c r="J88" s="15"/>
      <c r="K88" s="15"/>
      <c r="L88" s="15"/>
      <c r="M88" s="15"/>
      <c r="N88" s="15"/>
      <c r="O88" s="1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15"/>
      <c r="I89" s="15"/>
      <c r="J89" s="15"/>
      <c r="K89" s="15"/>
      <c r="L89" s="15"/>
      <c r="M89" s="15"/>
      <c r="N89" s="15"/>
      <c r="O89" s="1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15"/>
      <c r="I90" s="15"/>
      <c r="J90" s="15"/>
      <c r="K90" s="15"/>
      <c r="L90" s="15"/>
      <c r="M90" s="15"/>
      <c r="N90" s="15"/>
      <c r="O90" s="1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15"/>
      <c r="I91" s="15"/>
      <c r="J91" s="15"/>
      <c r="K91" s="15"/>
      <c r="L91" s="15"/>
      <c r="M91" s="15"/>
      <c r="N91" s="15"/>
      <c r="O91" s="1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</sheetData>
  <mergeCells count="1">
    <mergeCell ref="H2:J2"/>
  </mergeCells>
  <printOptions/>
  <pageMargins left="0.5" right="0.25" top="0.75" bottom="0.5" header="0" footer="0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</dc:creator>
  <cp:keywords/>
  <dc:description/>
  <cp:lastModifiedBy>User</cp:lastModifiedBy>
  <cp:lastPrinted>2000-02-24T04:15:49Z</cp:lastPrinted>
  <dcterms:created xsi:type="dcterms:W3CDTF">1999-08-15T00:42:25Z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